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m-file2\vz\01_od 2026\04. VZ stavební\2026\01. ZMR\03 Lelekovice, provizorní most\01 ke zveřejnění\Příloha č.  3 - soupis prací\"/>
    </mc:Choice>
  </mc:AlternateContent>
  <bookViews>
    <workbookView xWindow="0" yWindow="0" windowWidth="28800" windowHeight="11655" activeTab="2"/>
  </bookViews>
  <sheets>
    <sheet name="SO 000SO 000.a" sheetId="2" r:id="rId1"/>
    <sheet name="SO 000SO 000.b" sheetId="3" r:id="rId2"/>
    <sheet name="SO 203" sheetId="4" r:id="rId3"/>
    <sheet name="SO 203.1" sheetId="5" r:id="rId4"/>
    <sheet name="SO 901.1" sheetId="6" r:id="rId5"/>
    <sheet name="SO 901.2" sheetId="7" r:id="rId6"/>
  </sheets>
  <calcPr calcId="162913"/>
</workbook>
</file>

<file path=xl/calcChain.xml><?xml version="1.0" encoding="utf-8"?>
<calcChain xmlns="http://schemas.openxmlformats.org/spreadsheetml/2006/main">
  <c r="I17" i="7" l="1"/>
  <c r="O17" i="7" s="1"/>
  <c r="I13" i="7"/>
  <c r="O13" i="7" s="1"/>
  <c r="I9" i="7"/>
  <c r="O9" i="7" s="1"/>
  <c r="I13" i="6"/>
  <c r="O13" i="6" s="1"/>
  <c r="I9" i="6"/>
  <c r="O9" i="6" s="1"/>
  <c r="I44" i="5"/>
  <c r="I45" i="5"/>
  <c r="O45" i="5" s="1"/>
  <c r="I39" i="5"/>
  <c r="O40" i="5"/>
  <c r="I40" i="5"/>
  <c r="I35" i="5"/>
  <c r="I34" i="5" s="1"/>
  <c r="I30" i="5"/>
  <c r="I29" i="5" s="1"/>
  <c r="I8" i="5"/>
  <c r="I3" i="5" s="1"/>
  <c r="I25" i="5"/>
  <c r="O25" i="5" s="1"/>
  <c r="I21" i="5"/>
  <c r="O21" i="5" s="1"/>
  <c r="I17" i="5"/>
  <c r="O17" i="5" s="1"/>
  <c r="I13" i="5"/>
  <c r="O13" i="5" s="1"/>
  <c r="I9" i="5"/>
  <c r="O9" i="5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1" i="4"/>
  <c r="O122" i="4"/>
  <c r="I122" i="4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I80" i="4"/>
  <c r="O80" i="4" s="1"/>
  <c r="O76" i="4"/>
  <c r="I76" i="4"/>
  <c r="I72" i="4"/>
  <c r="I71" i="4" s="1"/>
  <c r="I62" i="4"/>
  <c r="I67" i="4"/>
  <c r="O67" i="4" s="1"/>
  <c r="I63" i="4"/>
  <c r="O63" i="4" s="1"/>
  <c r="I58" i="4"/>
  <c r="O58" i="4" s="1"/>
  <c r="O54" i="4"/>
  <c r="I54" i="4"/>
  <c r="I50" i="4"/>
  <c r="O50" i="4" s="1"/>
  <c r="O46" i="4"/>
  <c r="I46" i="4"/>
  <c r="I42" i="4"/>
  <c r="O42" i="4" s="1"/>
  <c r="O38" i="4"/>
  <c r="I38" i="4"/>
  <c r="I37" i="4" s="1"/>
  <c r="I33" i="4"/>
  <c r="O33" i="4" s="1"/>
  <c r="I29" i="4"/>
  <c r="O29" i="4" s="1"/>
  <c r="I25" i="4"/>
  <c r="O25" i="4" s="1"/>
  <c r="I21" i="4"/>
  <c r="O21" i="4" s="1"/>
  <c r="I17" i="4"/>
  <c r="O17" i="4" s="1"/>
  <c r="I13" i="4"/>
  <c r="O13" i="4" s="1"/>
  <c r="I9" i="4"/>
  <c r="I8" i="4" s="1"/>
  <c r="I42" i="3"/>
  <c r="O42" i="3" s="1"/>
  <c r="I39" i="3"/>
  <c r="O39" i="3" s="1"/>
  <c r="I36" i="3"/>
  <c r="O36" i="3" s="1"/>
  <c r="I33" i="3"/>
  <c r="O33" i="3" s="1"/>
  <c r="I30" i="3"/>
  <c r="O30" i="3" s="1"/>
  <c r="I27" i="3"/>
  <c r="O27" i="3" s="1"/>
  <c r="I24" i="3"/>
  <c r="O24" i="3" s="1"/>
  <c r="I20" i="3"/>
  <c r="O20" i="3" s="1"/>
  <c r="I16" i="3"/>
  <c r="O16" i="3" s="1"/>
  <c r="I13" i="3"/>
  <c r="O13" i="3" s="1"/>
  <c r="I10" i="3"/>
  <c r="O10" i="3" s="1"/>
  <c r="I16" i="2"/>
  <c r="O16" i="2" s="1"/>
  <c r="I13" i="2"/>
  <c r="O13" i="2" s="1"/>
  <c r="I10" i="2"/>
  <c r="O10" i="2" s="1"/>
  <c r="I126" i="4" l="1"/>
  <c r="O9" i="4"/>
  <c r="O35" i="5"/>
  <c r="I9" i="2"/>
  <c r="I3" i="2" s="1"/>
  <c r="I9" i="3"/>
  <c r="I3" i="3" s="1"/>
  <c r="O72" i="4"/>
  <c r="I84" i="4"/>
  <c r="I3" i="4" s="1"/>
  <c r="O30" i="5"/>
  <c r="I8" i="6"/>
  <c r="I3" i="6" s="1"/>
  <c r="I8" i="7"/>
  <c r="I3" i="7" s="1"/>
</calcChain>
</file>

<file path=xl/sharedStrings.xml><?xml version="1.0" encoding="utf-8"?>
<sst xmlns="http://schemas.openxmlformats.org/spreadsheetml/2006/main" count="863" uniqueCount="309">
  <si>
    <t>EstiCon</t>
  </si>
  <si>
    <t>Firma:</t>
  </si>
  <si>
    <t>Soupis prací objektu</t>
  </si>
  <si>
    <t>S</t>
  </si>
  <si>
    <t>Stavba:</t>
  </si>
  <si>
    <t>LEL</t>
  </si>
  <si>
    <t>III/37917 Lelekovice, most 37917-1 - provizorní přemostění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</si>
  <si>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</si>
  <si>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</si>
  <si>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</si>
  <si>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</si>
  <si>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</si>
  <si>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</si>
  <si>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</si>
  <si>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</si>
  <si>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</si>
  <si>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</si>
  <si>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</si>
  <si>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</si>
  <si>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</si>
  <si>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</si>
  <si>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</si>
  <si>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</si>
  <si>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</si>
  <si>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</si>
  <si>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</si>
  <si>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</si>
  <si>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</si>
  <si>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</si>
  <si>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</si>
  <si>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</si>
  <si>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</si>
  <si>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ZEMĚMĚŘICKÁ MĚŘENÍ VE VÝSTAVBĚ</t>
  </si>
  <si>
    <t>KPL</t>
  </si>
  <si>
    <t>PP</t>
  </si>
  <si>
    <t>Geodetické práce dle požadavků Správy železnic - nutno s předstihem před realizací konzultovat a objednat u příslušných správ SŽ dle podmínek ve vyjádření, které je součástí PD.
vytyčení kabelových tras SŽT 
vytyčení technologií a kabelových tras SSZT 
vytyčení kabelu SEE</t>
  </si>
  <si>
    <t>TS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</si>
  <si>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</si>
  <si>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029113</t>
  </si>
  <si>
    <t>OSTATNÍ POŽADAVKY - GEODETICKÉ ZAMĚŘENÍ - CELKY</t>
  </si>
  <si>
    <t>Geodetické práce v rámci stavby - před, v průběhu a po montáži provizorního mostu TMS. 
Geodetické zaměření stavby</t>
  </si>
  <si>
    <t>zahrnuje veškeré náklady spojené s objednatelem požadovanými pracemi</t>
  </si>
  <si>
    <t>02946</t>
  </si>
  <si>
    <t>OSTAT POŽADAVKY - FOTODOKUMENTACE</t>
  </si>
  <si>
    <t>Fotodokumentace provádění 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</si>
  <si>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</si>
  <si>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</si>
  <si>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</si>
  <si>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</si>
  <si>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</si>
  <si>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</si>
  <si>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</si>
  <si>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</si>
  <si>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</si>
  <si>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 - popsáno v zákoně č. 13/1997 Sb., a vyhlášce č. 104/1997</t>
  </si>
  <si>
    <t>KUS</t>
  </si>
  <si>
    <t>VV</t>
  </si>
  <si>
    <t>"pro montáž provizorního mostu a lávky: "1 = 1,000 [A]_x000D_
 "pro demontáž provizorního mostu a lávky: "1 = 1,000 [B]_x000D_
 "v průběhu trvání provizoria "1 = 1,000 [C]_x000D_
 "Celkové množství "3.000000 = 3,000 [D]</t>
  </si>
  <si>
    <t>00005</t>
  </si>
  <si>
    <t>Zajištění stanovení, umístění, údržbu, přemístění a odstranění dočasného dopravního značení - popsáno v projektové dokumentaci</t>
  </si>
  <si>
    <t>"pro montáž provizorního mostu a lávky: "1 = 1,000 [A]_x000D_
 "pro demotáž provizorního mostu a lávky: "1 = 1,000 [B]_x000D_
 "v průběhu trvání provizoria: "1 = 1,000 [C]_x000D_
 "Celkové množství "3.000000 = 3,000 [D]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</si>
  <si>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</si>
  <si>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</si>
  <si>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</si>
  <si>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</si>
  <si>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</si>
  <si>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mostní list včetně zápisu do BMS</t>
  </si>
  <si>
    <t>00013</t>
  </si>
  <si>
    <t>Pomalé jízdy vlaků - administrativní a inženýrská činnost</t>
  </si>
  <si>
    <t>Inženýrská činnost související se zajištěním pomalých jízd vlaků, včetně všech nezbytných úkonů.
Veškeré náklady spojené s poplatky a náklady za pomalé jízdy  na dráze jsou součástí položek SO 901.1 DIO  - železniční část. Tato položka zahrnuje případné doprovodné náklady, tzn. administrativní a inženýrskou činnost + koordinaci nezbytně nutnou pro zajištění a průběh pomalých jízd na trati během realizace stavby.</t>
  </si>
  <si>
    <t>00014</t>
  </si>
  <si>
    <t>Zajištění provedení a výstupů veškerých zkoušek a revizí - popsáno v technických podmínkách a normách ČSN</t>
  </si>
  <si>
    <t>00015</t>
  </si>
  <si>
    <t>Bezpečnostní opatření</t>
  </si>
  <si>
    <t>00017</t>
  </si>
  <si>
    <t>Havarijní plán</t>
  </si>
  <si>
    <t>vypracování havarijního plánu</t>
  </si>
  <si>
    <t>00018</t>
  </si>
  <si>
    <t>Návrh technologického postupu prací</t>
  </si>
  <si>
    <t>SO 203</t>
  </si>
  <si>
    <t>PROVIZORNÍ PŘEMOSTĚNÍ</t>
  </si>
  <si>
    <t>014102</t>
  </si>
  <si>
    <t>a</t>
  </si>
  <si>
    <t>POPLATKY ZA SKLÁDKU</t>
  </si>
  <si>
    <t>T</t>
  </si>
  <si>
    <t>Poplatky za skládku - uložení odtěženého materiálu podkladních klínu nájezdových ramp a podsypu panelových rovnanin. Kubatura viz pol.  113326b .</t>
  </si>
  <si>
    <t>"z pol. 113326.b: "134,052*1,9 = 254,699 [A]</t>
  </si>
  <si>
    <t>Položka zahrnuje:
- veškeré poplatky provozovateli skládky související s uložením odpadu na skládce.
Položka nezahrnuje:
- x</t>
  </si>
  <si>
    <t>b</t>
  </si>
  <si>
    <t>"z pol. 113346.a: "19,384*2,3 = 44,583 [A]</t>
  </si>
  <si>
    <t>014132</t>
  </si>
  <si>
    <t>POPLATKY ZA SKLÁDKU TYP S-NO (NEBEZPEČNÝ ODPAD)</t>
  </si>
  <si>
    <t>frézovaná živice s obsahem dehtu</t>
  </si>
  <si>
    <t>"z pol. 113728.a: "9,692*2,4 = 23,261 [A]</t>
  </si>
  <si>
    <t>027411</t>
  </si>
  <si>
    <t>PROVIZORNÍ MOSTY - MONTÁŽ TMS</t>
  </si>
  <si>
    <t>M2</t>
  </si>
  <si>
    <t>Cena za dopravu materiálu soupravy TMS na stavbu a 1x montáž TMS (Z1p2s) a 2x montáž a demontáž krakorce a výsuvné dráhy, případně montáž komplet smontovaného provizoria pomocí jeřábu. 
- položka zahrnuje veškeré náklady na postupnou montáž mostu TMS na výsuvné dráze, výsun a osazení mostního provizoria, uložení na ložiska a vystrojení provizorního mostu, případně náklady na komplet osazení mostní konstrukce do finální polohy
- položka zahrnuje veškeré náklady na montáž výsuvné dráhy s krakorcem, vč. příslušenství a potřebného materiálu - dle zvyklostí zhotovitele. 
- položka zahrnuje zkušební přejezd mostního provizoria TMS po montáži a provedení brzdné zkoušky - dle TP 220.</t>
  </si>
  <si>
    <t>"plocha mostu = délka x šířka: "15*6 = 90,000 [A]</t>
  </si>
  <si>
    <t>zahrnuje veškeré náklady spojené s objednatelem požadovanými zařízeními</t>
  </si>
  <si>
    <t>027412</t>
  </si>
  <si>
    <t>PROVIZORNÍ MOSTY - ÚDRŽBA TMS</t>
  </si>
  <si>
    <t>KPLMĚSÍC</t>
  </si>
  <si>
    <t>Cenu za údržbu provizoria, včetně zpracování plánu údržby provizoria, vedení revizního deníku, včetně prohlídek provizoria dle plánu údržby, vč. případného utahování spojů. Prohlídky po prvních 14 a 30 dnech a dále každých 30 dní. Předpoklad trvání provizorního přemostění 1 roky = 12 měsíců.</t>
  </si>
  <si>
    <t>"pravidelná údržba mostu "13*1 = 13,000 [A]</t>
  </si>
  <si>
    <t>PROVIZORNÍ MOSTY - NÁJEMNÉ TMS</t>
  </si>
  <si>
    <t>Nájemné za soupravu TMS v konfiguraci Z1p2s, dl. 15m - předpoklad délky zapůjčení 12 měsíců.</t>
  </si>
  <si>
    <t>"nájemné TMS "12 = 12,000 [A]</t>
  </si>
  <si>
    <t>Položka zahrnuje:
- náklady na pronájem zařízení
Položka nezahrnuje:
- x</t>
  </si>
  <si>
    <t>027413</t>
  </si>
  <si>
    <t>PROVIZORNÍ MOSTY - DEMONTÁŽ TMS</t>
  </si>
  <si>
    <t>Cena za dopravu materiálu soupravy TMS vč. lávky pro pěší a 1x demontáž TMS (Z1p2s) a 2x montáž a demontáž krakorce a výsuvné dráhy. Položka zahrnuje veškeré náklady na postupnou demontáž mostu TMS na výsuvné dráze, zpětný výsun a snesení mostního provizoria z ložisek a odstrojení provizorního mostu. Položka zahrnuje veškeré náklady na demontáž výsuvné dráhy s krakorcem, vč. příslušenství a potřebného materiálu - dle zvyklostí zhotovitele.</t>
  </si>
  <si>
    <t>1</t>
  </si>
  <si>
    <t>Zemní práce</t>
  </si>
  <si>
    <t>113326</t>
  </si>
  <si>
    <t>ODSTRANĚNÍ PODKLADŮ ZPEVNĚNÝCH PLOCH Z KAMENIVA NESTMEL, ODVOZ DO 12KM</t>
  </si>
  <si>
    <t>M3</t>
  </si>
  <si>
    <t>Odstranění podkladních klínů ramp ze ŠD a podsypu panelových rovnanin - viz pol. 45152 a 451523b,c. Odvozná vzdálenost v režii zhotovitele.</t>
  </si>
  <si>
    <t>"podkladní klín OP1 "156*1*0,5 = 78,000 [A]_x000D_
 "podkladní klín OP2 "17,64*5,8*1*0,5 = 51,156 [B]_x000D_
 "panelová rovnanina OP1 "((0,2+3+0,2)*(0,2+2+0,2))*0,15*2 = 2,448 [C]_x000D_
 "panelová rovnanina OP2 "((0,2+3+0,2)*(0,2+2+0,2))*0,15*2 = 2,448 [D]_x000D_
 "Celkové množství "134.052000 = 134,052 [E]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</si>
  <si>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</si>
  <si>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113346</t>
  </si>
  <si>
    <t>ODSTRAN PODKL ZPEVNĚNÝCH PLOCH S CEM POJIVEM, ODVOZ DO 12KM</t>
  </si>
  <si>
    <t>Odstranění podkladních stmelených vrstev vozovky v tl. 200 mm v předpolích mostu pro uložení nájezdových ramp. Uvažovaná délka 3,5m (OP1) a 3,5m (OP2), šířka 4,0m. Odvozná vzdálenost v režii zhotovitele.</t>
  </si>
  <si>
    <t>"podkl. vrstvy paty rampy OP1 "(0,25+3,5+0,25)*(0,25+6,6+4+8,63+0,25)*0,20 = 15,784 [A]_x000D_
 "podkl. vrstvy paty rampy OP2 "(0,25+3,5+0,25)*(0,25+4+0,25)*0,20 = 3,600 [B]_x000D_
 "Celkové množství "19.384000 = 19,384 [C]</t>
  </si>
  <si>
    <t>11346</t>
  </si>
  <si>
    <t>ODSTRANĚNÍ KRYTU ZPEVNĚNÝCH PLOCH ZE SILNIČ DÍLCŮ (PANELŮ) VČET PODKL</t>
  </si>
  <si>
    <t>Odstranění silničních panelů ze stavby, vč. poplatků za skládku. Celkem 4ks - 3x2x0,15m. Vč. případného poplatku za skládku nebo odběru silničních panelů zhotovitelem. Komplet likvidace v režii zhotovitele. Odvozná vzdálenost v režii zhotovitele.</t>
  </si>
  <si>
    <t>"panely OP1 "2*(3*2*0,15) = 1,800 [A]_x000D_
 "panely OP2 "2*(3*2*0,15) = 1,800 [B]_x000D_
 "Celkové množství "3.600000 = 3,600 [C]</t>
  </si>
  <si>
    <t>11372</t>
  </si>
  <si>
    <t>FRÉZOVÁNÍ ZPEVNĚNÝCH PLOCH ASFALTOVÝCH</t>
  </si>
  <si>
    <t>Frézování vozovky nájezdových ramp v tl. 100 mm. Kubatura rampy OP1 = půdorysná plocha rampy z ACAD * tloušťka. Kubatura rampy OP2 =  délka * šířka * tloušťka. Včetně uložení materiálu k dalšímu využití dle zhotovitele. Komplet likvidace v režii zhotovitele. Odvozná vzdálenost v režii zhotovitele.</t>
  </si>
  <si>
    <t>"vozovka nájezdové rampy OP1 "124*0,1 = 12,400 [A]_x000D_
 "vozovka nájezdové rampy OP2 "17,64*4*0,1 = 7,056 [B]_x000D_
 "Celkové množství "19.456000 = 19,456 [C]</t>
  </si>
  <si>
    <t>113728</t>
  </si>
  <si>
    <t>FRÉZOVÁNÍ ZPEVNĚNÝCH PLOCH ASFALTOVÝCH, ODVOZ DO 20KM</t>
  </si>
  <si>
    <t>Frézování vozovky v tl. 100 mm v předpolích mostu pro uložení nájezdových ramp. Uvažovaná délka 3,5m (OP1) a 3,5m (OP2), šířka 4,0m. Včetně provedení zámků pro obnovu vozovky. Odvoz na skládku</t>
  </si>
  <si>
    <t>"frézování OP1 "(0,25+3,5+0,25)*(0,25+6,6+4+8,63+0,25)*0,10 = 7,892 [A]_x000D_
 "frézování OP2 "(0,25+3,5+0,25)*(0,25+4+0,25)*0,10 = 1,800 [B]_x000D_
 "Celkové množství "9.692000 = 9,692 [C]</t>
  </si>
  <si>
    <t>11372B</t>
  </si>
  <si>
    <t>FRÉZOVÁNÍ ZPEVNĚNÝCH PLOCH ASFALTOVÝCH - DOPRAVA</t>
  </si>
  <si>
    <t>tkm</t>
  </si>
  <si>
    <t>další doprava k pol. 113728.a</t>
  </si>
  <si>
    <t>(9,692*2,4)*12 = 279,130 [A]</t>
  </si>
  <si>
    <t>Položka zahrnuje:
- samostatnou dopravu suti a vybouraných hmot.
Položka nezahrnuje:
- x
Způsob měření:
- množství se určí jako součin hmotnosti [t] a požadované vzdálenosti [km].</t>
  </si>
  <si>
    <t>2</t>
  </si>
  <si>
    <t>Základy</t>
  </si>
  <si>
    <t>261113</t>
  </si>
  <si>
    <t>VRTY PRO KOTVENÍ A INJEKTÁŽ NA POVRCHU TŘ I D DO 25MM</t>
  </si>
  <si>
    <t>M</t>
  </si>
  <si>
    <t>Vrty do vozovky pro kotvení betonových svodidel. Délka vrtu 0,2m * počet svodidel * 2 vrty.</t>
  </si>
  <si>
    <t>"kotvení betonových svodidel OP1 "0,2*6*2 = 2,400 [A]_x000D_
 "kotvení betonových svodidel OP2 "0,2*6*2 = 2,400 [B]_x000D_
 "Celkové množství "4.800000 = 4,800 [C]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</si>
  <si>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</si>
  <si>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285393</t>
  </si>
  <si>
    <t>DODATEČNÉ KOTVENÍ VLEPENÍM BETONÁŘSKÉ VÝZTUŽE D DO 20MM DO VRTŮ</t>
  </si>
  <si>
    <t>Kotvení svodidel pro zajištění polohy - prut betonářské výztuže R20mm, dl. 0,4m. Včetně vytažení trnů při demontáži a zapravení vrtů asf. zálivkou.</t>
  </si>
  <si>
    <t>"kotvení betonových svodidel OP1 "6*2 = 12,000 [A]_x000D_
 "kotvení betonových svodidel OP2 "6*2 = 12,000 [B]_x000D_
 "Celkové množství "24.000000 = 24,000 [C]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</si>
  <si>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</si>
  <si>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4</t>
  </si>
  <si>
    <t>Vodorovné konstrukce</t>
  </si>
  <si>
    <t>45152</t>
  </si>
  <si>
    <t>PODKLADNÍ A VÝPLŇOVÉ VRSTVY Z KAMENIVA DRCENÉHO</t>
  </si>
  <si>
    <t>Podsypová a vyrovnávací vrstva pro uložení panelové rovnaniny - zhutněný ŠP 0/8, tl. cca 0,15m. Přesah rozměru panelů cca 0,20m.</t>
  </si>
  <si>
    <t>"panelová rovnanina OP1 "((0,2+3+0,2)*(0,2+2+0,2))*0,15*2 = 2,448 [A]_x000D_
 "panelová rovnanina OP2 "((0,2+3+0,2)*(0,2+2+0,2))*0,15*2 = 2,448 [B]_x000D_
 "Celkové množství "4.896000 = 4,896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</si>
  <si>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</si>
  <si>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451523</t>
  </si>
  <si>
    <t>VÝPLŇ VRSTVY Z KAMENIVA DRCENÉHO, INDEX ZHUTNĚNÍ ID DO 0,9</t>
  </si>
  <si>
    <t>Podkladní klín pod vozovku nájezdových ramp, vč. hutnění. Frakce 0/32 GE - se zhutněním na Id=0,85 po vrstvách max. 300mm. Kubatura podkl. klínu OP1 = půdorysná plocha rampy z ACAD * výška klínu * 1/2. Kubatura podkl. klínu OP2 =  půdorysná plocha rampy (délka*šířka) * výška klínu * 1/2.</t>
  </si>
  <si>
    <t>"podkladní klín OP1 "156*1*0,5 = 78,000 [A]_x000D_
 "podkladní klín OP2 "17,64*5,8*1*0,5 = 51,156 [B]_x000D_
 "Celkové množství "129.156000 = 129,156 [C]</t>
  </si>
  <si>
    <t>Podkladní ŠD vrstva pro obnovu vozovek v předpolí celkové tl. max. 200 mm, štěrkodrť 0/32 GE. Plocha na obou předpolích uvažovaná v délce 3,5 (OP1) +3,5m (OP2), šířka 4,0 m.</t>
  </si>
  <si>
    <t>5</t>
  </si>
  <si>
    <t>Komunikace</t>
  </si>
  <si>
    <t>572123</t>
  </si>
  <si>
    <t>INFILTRAČNÍ POSTŘIK Z EMULZE DO 1,0KG/M2</t>
  </si>
  <si>
    <t>Infiltrační postřik 1,0 kg/m2 vozovky nájezdových ramp. Kubatura rampy OP1 = půdorysná plocha rampy z ACAD. Kubatura rampy OP2 =  délka * šířka.</t>
  </si>
  <si>
    <t>"rampa OP1 "124 = 124,000 [A]_x000D_
 "rampa OP2 "17,64*4 = 70,560 [B]_x000D_
 "Celkové množství "194.560000 = 194,560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</si>
  <si>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</si>
  <si>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</si>
  <si>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</si>
  <si>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PS-CP, 0,35 kg/m2 při obnově vozovky. Uvažovaná délka 3,5m (OP1) a 3,5m (OP2), šířka 4,0m.</t>
  </si>
  <si>
    <t>"obnova vozovky - OP1 "(0,25+3,5+0,25)*(0,25+6,6+4+8,63+0,25) = 78,920 [A]_x000D_
 "obnova vozovky - OP2 "(0,25+3,5+0,25)*(0,25+4+0,25) = 18,000 [B]_x000D_
 "Celkové množství "96.920000 = 96,920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</si>
  <si>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</si>
  <si>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</si>
  <si>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</si>
  <si>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EKM 0,18-0,20 kg/m2 vozovky nájezdových ramp. Kubatura rampy OP1 = půdorysná plocha rampy z ACAD. Kubatura rampy OP2 =  délka * šířka.</t>
  </si>
  <si>
    <t>Infiltrační postřik PS-CP, 1,00kg/m2 při obnově vozovky. Uvažovaná délka 3,5m (OP1) a 3,5m (OP2), šířka 4,0m.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</si>
  <si>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</si>
  <si>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</si>
  <si>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</si>
  <si>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</si>
  <si>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</si>
  <si>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ACP 16+ pro vozovku nájezdových ramp - 2 vrstvy, tl. 50mm. Kubatura rampy OP1 = půdorysná plocha rampy z ACAD * 2 vrstvy. Kubatura rampy OP2 =  délka * šířka * 2 vrstvy.</t>
  </si>
  <si>
    <t>"vozovka nájezdové rampy OP1 "124*2 = 248,000 [A]_x000D_
 "vozovka nájezdové rampy OP2 "17,64*4*2 = 141,120 [B]_x000D_
 "Celkové množství "389.120000 = 389,120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</si>
  <si>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</si>
  <si>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574E78</t>
  </si>
  <si>
    <t>ASFALTOVÝ BETON PRO PODKLADNÍ VRSTVY ACP 22+, 22S TL. 80MM</t>
  </si>
  <si>
    <t>Podkladní vrstva ACP 22S pro obnovu vozovky v předpolí mostu. Uvažovaná délka 3,5m (OP1) a 3,5m (OP2), šířka 4,0m.</t>
  </si>
  <si>
    <t>57791E</t>
  </si>
  <si>
    <t>VÝSPRAVA VÝTLUKŮ SMĚSÍ ACP (HMOTNOST)</t>
  </si>
  <si>
    <t>Reprofilace vozovky nájezdových ramp v případě tvorby nerovností např. od zatížení nákladní dopravou - max. 50% plochy. Kubatura rampy OP1 = půdorysná plocha rampy z ACAD * 1/2 * tl. 50mm. Kubatura rampy OP2 =  délka * šířka * 1/2 * tl. 50mm. Objemová hmotnost 2,4 t/m3.</t>
  </si>
  <si>
    <t>"reprofilace vozovky rampy OP1 "124*0,5*0,05*2,4 = 7,440 [A]_x000D_
 "reprofilace vozovky rampy OP2 "17,64*4*0,5*0,05*2,4 = 4,234 [B]_x000D_
 "Celkové množství "11.674000 = 11,674 [C]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</si>
  <si>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</si>
  <si>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58301</t>
  </si>
  <si>
    <t>KRYT ZE SILNIČNÍCH DÍLCŮ (PANELŮ) TL 150MM</t>
  </si>
  <si>
    <t>Silniční panely 3,0x2,0m, tl. 150 mm pro uložení provizorního mostu.</t>
  </si>
  <si>
    <t>"OP1 "2*(3*2) = 12,000 [A]_x000D_
 "OP2 "2*(3*2) = 12,000 [B]_x000D_
 "Celkové množství "24.000000 = 24,000 [C]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</si>
  <si>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</si>
  <si>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</t>
  </si>
  <si>
    <t>Přidružená stavební výroba</t>
  </si>
  <si>
    <t>76792</t>
  </si>
  <si>
    <t>OPLOCENÍ Z DRÁTĚNÉHO PLETIVA POTAŽENÉHO PLASTEM</t>
  </si>
  <si>
    <t>Ochranné pletivo na mostní provizorium - výška 1,0m, v plné délce příhradoviny po obou stranách mostu. Ochranné pletivo podél doplnění protidotykové zábrany na lávce pro pěší - výška 2,0m. Včetně následného odstranění a odvozu na skládku.</t>
  </si>
  <si>
    <t>"ochranné pletivo "15*1*2 = 30,000 [A]_x000D_
 "ochranné pletivo na lávce "15*2 = 30,000 [B]_x000D_
 "Celkové množství "60.000000 = 60,000 [C]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</si>
  <si>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</si>
  <si>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9</t>
  </si>
  <si>
    <t>Ostatní konstrukce a práce</t>
  </si>
  <si>
    <t>911FB1</t>
  </si>
  <si>
    <t>SVODIDLO BETON, ÚROVEŇ ZADRŽ H1 VÝŠ 1,2M - DODÁVKA A MONTÁŽ</t>
  </si>
  <si>
    <t>Dodávka a montáž betonových svodidel na rampách, h = 1,20m.</t>
  </si>
  <si>
    <t>"rampa OP1 "(2+4)*4 = 24,000 [A]_x000D_
 "rampa OP2 "(3+3)*4 = 24,000 [B]_x000D_
 "Celkové množství "48.000000 = 48,000 [C]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</si>
  <si>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</si>
  <si>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911FB2</t>
  </si>
  <si>
    <t>SVODIDLO BETON, ÚROVEŇ ZADRŽ H1 VÝŠ 1,2M - MONTÁŽ S PŘESUNEM (BEZ DODÁVKY)</t>
  </si>
  <si>
    <t>Dočasný přesun stávajících betonových svodidel na vjezdu na most k uskladnění dle pokynu investora a po ukončení provizorního přemostění zpětné osazení na místo.</t>
  </si>
  <si>
    <t>"rampa OP1 "2*(2*4) = 16,000 [A]_x000D_
 "rampa OP2 "2*(2*4) = 16,000 [B]_x000D_
 "Celkové množství "32.000000 = 32,000 [C]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</si>
  <si>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</si>
  <si>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911FB3</t>
  </si>
  <si>
    <t>SVODIDLO BETON, ÚROVEŇ ZADRŽ H1 VÝŠ 1,2M - DEMONTÁŽ S PŘESUNEM</t>
  </si>
  <si>
    <t>Demontáž betonových svodidel na rampách, h = 1,20m.</t>
  </si>
  <si>
    <t>položka zahrnuje:
- demontáž a odstranění zařízení
- jeho odvoz na předepsané místo</t>
  </si>
  <si>
    <t>931254</t>
  </si>
  <si>
    <t>VLOŽ DIL SPAR Z PRYŽ PÁSŮ ŠÍŘ PŘES 400MM PROFIL TL DO 12MM</t>
  </si>
  <si>
    <t>Podkladní pryže třecí tl. do 10 mm, vložené mezi ložisko a ocelovou desku - celkem 4ks. Plošné rozměry podkladních pryží 1,0 x 0,5m. Včetně následného odstranění a odvozu na skládku.</t>
  </si>
  <si>
    <t>"podkladní pryže "1,0"m"*0,5"m"*4"ks" = 2,000 [A]_x000D_
 "Celkové množství "2.000000 = 2,000 [B]</t>
  </si>
  <si>
    <t>položka zahrnuje dodávku a osazení předepsaného materiálu, očištění ploch spáry před úpravou, očištění okolí spáry po úpravě</t>
  </si>
  <si>
    <t>931312</t>
  </si>
  <si>
    <t>TĚSNĚNÍ DILATAČ SPAR ASF ZÁLIVKOU PRŮŘ DO 200MM2</t>
  </si>
  <si>
    <t>Asfaltová zálivka při obnově vozovky v předpolích mostu. Kubatura = obvod obnovované plochy vozovky.</t>
  </si>
  <si>
    <t>"obnova vozovky OP1 "(2*(0,25+3,5+0,25))+(2*(0,25+6,6+4+8,63+0,25)) = 47,460 [A]_x000D_
 "obnova vozovky OP2 "(2*(0,25+3,5+0,25))+(2*(0,25*4+0,25)) = 10,500 [B]_x000D_
 "Celkové množství "57.960000 = 57,960 [C]</t>
  </si>
  <si>
    <t>Položka zahrnuje:
- dodávku a osazení předepsaného materiálu
- očištění ploch spáry před úpravou
- očištění okolí spáry po úpravě
Položka nezahrnuje:
- těsnící profil</t>
  </si>
  <si>
    <t>931321</t>
  </si>
  <si>
    <t>TĚSNĚNÍ DILATAČ SPAR ASF ZÁLIVKOU MODIFIK PRŮŘ DO 100MM2</t>
  </si>
  <si>
    <t>Asfaltová těsnící zálivka na začátku a konci úpravy. Včetně gumového profilu předtěsnění.</t>
  </si>
  <si>
    <t>"spára rampy OP1 "6,6+4+8,63 = 19,230 [A]_x000D_
 "spára rampy OP2 "4 = 4,000 [B]_x000D_
 "Mezisoučet "23.230000 = 23,230 [C]</t>
  </si>
  <si>
    <t>položka zahrnuje dodávku a osazení předepsaného materiálu, očištění ploch spáry před úpravou, očištění okolí spáry po úpravě
nezahrnuje těsnící profil</t>
  </si>
  <si>
    <t>96686</t>
  </si>
  <si>
    <t>ODSTRANĚNÍ ODRAZNÍKŮ - MANIPULACE S BALISETAMI</t>
  </si>
  <si>
    <t>Dočasné odstranění stávajících baliset na mostě - celkem 5+5 = 10ks  a přesun k uskladnění dle pokynu investora a po ukončení provizorního přemostění zpětné osazení na místo.</t>
  </si>
  <si>
    <t>"manipulace s balisetami "2*(5+5) = 20,000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</si>
  <si>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</si>
  <si>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203.1</t>
  </si>
  <si>
    <t>LÁVKA PRO PĚŠÍ (OPTIONÁLNÍ SOUČÁST PROVIZORNÍHO PŘEMOSTĚNÍ)</t>
  </si>
  <si>
    <t>Poplatky za skládku - uložení odtěženého materiálu klínů ramp pro pěší. Kubatura viz pol.  113326b</t>
  </si>
  <si>
    <t>"z pol. 113326.b: "14*1,9 = 26,600 [A]</t>
  </si>
  <si>
    <t>027421</t>
  </si>
  <si>
    <t>PROVIZORNÍ LÁVKY - MONTÁŽ</t>
  </si>
  <si>
    <t>Cena za dopravu materiálu inventární lávky TMS pro pěší na stavbu a montáž. 
- položka zahrnuje veškeré náklady na montáž inventární lávky mostu TMS vč. osazení podlážkami a příslušenství a potřebného materiálu - dle zvyklostí zhotovitele.</t>
  </si>
  <si>
    <t>"plocha lávky = délka x šířka: "15*1 = 15,000 [A]</t>
  </si>
  <si>
    <t>Položka zahrnuje:
- veškeré náklady spojené s montáží provizorní lávky
Položka nezahrnuje:
- x</t>
  </si>
  <si>
    <t>027422</t>
  </si>
  <si>
    <t>PROVIZORNÍ LÁVKY - NÁJEMNÉ</t>
  </si>
  <si>
    <t>Nájemné za materiál inventární lávky TMS pro pěší, dl. 15m, vč. podlážek a příslušenství - předpoklad délky zapůjčení 12 měsíců.</t>
  </si>
  <si>
    <t>"nájemné inventární lávky TMS "12 = 12,000 [A]</t>
  </si>
  <si>
    <t>PROVIZORNÍ LÁVKY - ÚDRŽBA</t>
  </si>
  <si>
    <t>Cenu za údržbu inventární lávky TMS pro pěší - požadavky a intervaly prohlídek shodné s provizorním mostem.</t>
  </si>
  <si>
    <t>"pravidelná údržba inventární lávky pro pěší "13*1 = 13,000 [A]</t>
  </si>
  <si>
    <t>Položka zahrnuje:
- veškeré náklady spojené s objednatelem požadovanými zařízeními
Položka nezahrnuje:
- x</t>
  </si>
  <si>
    <t>027423</t>
  </si>
  <si>
    <t>PROVIZORNÍ LÁVKY - DEMONTÁŽ</t>
  </si>
  <si>
    <t>Cena za demontáž inventární lávky TMS pro pěší, vč. podlážek a příslušenství a dopravu materiálu ze stavby.</t>
  </si>
  <si>
    <t>Položka zahrnuje:
- veškeré náklady spojené s demontáží provizorní lávky
Položka nezahrnuje:
- x</t>
  </si>
  <si>
    <t>Odstranění podkladních klínů ramp pro pěší. Odvozná vzdálenost v režii zhotovitele.</t>
  </si>
  <si>
    <t>"podkladní klín rampy pro pěší OP1 "14*1*0,5 = 7,000 [A]_x000D_
 "podkladní klín rampy pro pěší OP2 "14*1*0,5 = 7,000 [B]_x000D_
 "Celkové množství "14.000000 = 14,000 [C]</t>
  </si>
  <si>
    <t>3</t>
  </si>
  <si>
    <t>Svislé konstrukce</t>
  </si>
  <si>
    <t>348951</t>
  </si>
  <si>
    <t>ZÁBRADLÍ ZE DŘEVA MĚKKÉHO</t>
  </si>
  <si>
    <t>Provizorní zábradlí podél ramp pro pěší - fošny 50x100x1500 - cca 8 sloupků / rampa. Včetně odstranění zábradlí při demontáži.</t>
  </si>
  <si>
    <t>"sloupky rampy OP1 "0,05*0,1*1,5*8 = 0,060 [A]_x000D_
 "sloupky rampy OP2 "0,05*0,1*1,5*8 = 0,060 [B]_x000D_
 "madla rampy OP1 "0,05*0,1*5,4*2 = 0,054 [C]_x000D_
 "madla rampy OP2 "0,05*0,1*5,4*2 = 0,054 [D]_x000D_
 "Celkové množství "0.228000 = 0,228 [E]</t>
  </si>
  <si>
    <t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zaměření.
- veškeré úpravy dřeva pro zlepšení jeho užitných vlastností (impregnace, zpevňování a pod.),
- veškeré druhy povrchových úprav,
- zvláštní spojové prostředky, rozebíratelnost konstrukce,
- osazení měřících zařízení a úprav pro ně.
Položka nezahrnuje:
- x</t>
  </si>
  <si>
    <t>c</t>
  </si>
  <si>
    <t>Podkladní klín ramp pro pěší, vč. hutnění. Frakce 0/32 GE - se zhutněním na Id=0,85 po vrstvách max. 300mm. Včetně zasypání povrchu cementem. Kubatura podkl. klínu OP1 = půdorysná plocha rampy z ACAD * výška klínu * 1/2. Kubatura podkl. klínu OP2 = půdorysná plocha rampy z ACAD * výška klínu * 1/2.</t>
  </si>
  <si>
    <t>94490</t>
  </si>
  <si>
    <t>OCHRANNÁ KONSTRUKCE</t>
  </si>
  <si>
    <t>Opatření pro doplnění protidotykové zábrany - dřevěné sloupky v rastru zábradlí inventární lávky, vč. upevňovacího materiálu atp. Pletivo vykázáno v pol. 76792. Včetně následného odstranění a odvozu na skládku.</t>
  </si>
  <si>
    <t>"Opatření pro doplnění protidotykové zábrany "15*2 = 30,000 [A]</t>
  </si>
  <si>
    <t>Položka zahrnuje dovoz, montáž, údržbu, opotřebení (nájemné), demontáž, konzervaci, odvoz.</t>
  </si>
  <si>
    <t>SO 901.1</t>
  </si>
  <si>
    <t>DIO - železniční část</t>
  </si>
  <si>
    <t>027221</t>
  </si>
  <si>
    <t>POM PRÁCE ZAJIŠŤ REGUL DOPRAVY - POMALÉ JÍZDY OSOBNÍCH VLAKŮ</t>
  </si>
  <si>
    <t>HOD</t>
  </si>
  <si>
    <t>Zavedení pomalých jízd v obou traťových kolejích v km 15,300 – 15,470 ve směru od začátku ke konci trati a v km 15,600 – 15,440 ve směru od konce k začátku trati, platných po dobu vysouvání konstrukce provizorního mostu - předpoklad délky trvání 4h osazení a 4 hod demontáž
Pomalé jízdy v délce 160 m + 170 m = 400 m
2 koleje</t>
  </si>
  <si>
    <t>4+4 = 8,000 [A]</t>
  </si>
  <si>
    <t>Položka zahrnuje:
- veškeré náklady pro ČD spojené s objednatelem požadovaným omezením provozu na železnici
Položka nezahrnuje:
- x</t>
  </si>
  <si>
    <t>029611</t>
  </si>
  <si>
    <t>OSTATNÍ POŽADAVKY - ODBORNÝ DOZOR</t>
  </si>
  <si>
    <t>Dozor zaměstnance SŽ dle podmínek pro realizaci provizorního přemostění. Stejný rozsah se uvažuje i při odstraňování provizorního přemostění.</t>
  </si>
  <si>
    <t>"dozor zaměstnance SŽ  "2*8 = 16,000 [A]_x000D_
 "Celkové množství "16.000 = 16,000 [B]</t>
  </si>
  <si>
    <t>Položka zahrnuje:
- veškeré náklady spojené s objednatelem požadovanými pracemi
Položka nezahrnuje:
- x</t>
  </si>
  <si>
    <t>SO 901.2</t>
  </si>
  <si>
    <t>DIO - silniční část</t>
  </si>
  <si>
    <t>02710</t>
  </si>
  <si>
    <t>POMOC PRÁCE ZŘÍZ NEBO ZAJIŠŤ OBJÍŽĎKY A PŘÍSTUP CESTY - MONTÁŽ TMS</t>
  </si>
  <si>
    <t>Dopravní značení pro DIO objízdných tras pro montáž provizorního přemostění. Předpoklad objízdné trasy dle výkresové přílohy "C.4.2 Speciální výkresy - DIO v průběhu výstavby provizorního přemostění". 
Položka zahrnuje:
- Přechodné úpravy provozu/dopravního značení
- Úplná uzavírka či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
- Stávající svislé dopravní značky se pro potřeby PDZ zachovají a dle potřeby zakryjí, upraví nebo doplní.
- Přechodné SDZ (značky, směrovací desky...) se umístí na nosičích a podkladních deskách včetně nutných přesunů dle jednotlivých fází (etap) výstavby, dodávky, montáže, demontáže, nájmu.    
- Vše v režii zhotovitele.
- Zajištění DIO během stavby.
- Přechodné dopravní značení - kompletní dodávka.</t>
  </si>
  <si>
    <t>"dopravní značení v místě provizorního mostu: "1 = 1,000 [A]</t>
  </si>
  <si>
    <t>Položka zahrnuje:
- veškeré náklady spojené se zřízením nebo zajištěním objížďky a přístupové cesty
Položka nezahrnuje:
- x</t>
  </si>
  <si>
    <t>POMOC PRÁCE ZŘÍZ NEBO ZAJIŠŤ OBJÍŽĎKY A PŘÍSTUP CESTY - DEMONTÁŽ TMS</t>
  </si>
  <si>
    <t>Dopravní značení pro DIO objízdných tras pro demontáž provizorního přemostění. Předpoklad objízdné trasy dle výkresové přílohy "C.4.2 Speciální výkresy - DIO v průběhu výstavby provizorního přemostění". 
Položka zahrnuje:
- Přechodné úpravy provozu/dopravního značení, zvláštnho užívání komunikace, i na objízdných trasách.
- Úplná uzavírka či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
- Stávající svislé dopravní značky se pro potřeby PDZ zachovají a dle potřeby zakryjí, upraví nebo doplní.
- Přechodné SDZ (značky, směrovací desky...) se umístí na nosičích a podkladních deskách včetně nutných přesunů dle jednotlivých fází (etap) výstavby, dodávky, montáže, demontáže, nájmu.    
- Vše v režii zhotovitele.
- Zajištění DIO během stavby.
- Přechodné dopravní značení - kompletní dodávka.</t>
  </si>
  <si>
    <t>02720</t>
  </si>
  <si>
    <t>POMOC PRÁCE ZŘÍZ NEBO ZAJIŠŤ REGULACI A OCHRANU DOPRAVY</t>
  </si>
  <si>
    <t>Dopravní značení v místě provizorního mostu - viz výkresová příloha "D.1.2.9 Dopravní značení - provizorní přemostění". 
Položka zahrnuje:
- dodávka, montáž a demontáž svislého dopravní značení základní velikosti v místě provizorního přemostění TMS.
OP1 a OP2: 2x A15, 2x B14, 2x B13, 4x A10, 2x B20a, 2x B26, 7xE13, 1x IJ4a, 3x IP22 - celkem 25ks
- dodávka, montáž a demontáž sloupků svislého dopravní značení základní velikosti v místě provizorního přemostění TMS.
OP1 a OP2: 7+ 7 + 3 - celkem 17ks
- dodávka, montáž a demontáž podstavců sloupků dopravních značek v místě provizorního přemostění TMS.
OP1 a OP2: 7+7 + 3- celkem 17ks
- dodávka, montáž a demontáž samostatných výstražných světel v místě provizorního přemostění TMS.
světlo S7 před OP1 a OP2: 1+1 + 9 + 3 - celkem 14ks
- dopravní zrcadlo (komplet - dodávka, montáž a demontáž) 
- dodávka, montáž a demontáž přenosné "inteligentní" semaforové soupravy pro kyvadlovou regulaci dopravy na provizorním přemostění, vč. údržby. Souprava osazena v obou směrech před nájezdovými rampami (celkem 2x2 = 4ks). V době údržby mostního provizoria možnost ručního ovládání (zastavení provozu na nutnou dobu)
- dodávka, montáž a demontáž směrovacích desek Z4a/b/d/e, vč. podstavců v místě provizorního přemostění TMS
OP1 a OP2: 7+8 - celkem 15ks
- aplikace a následně odstranění vodorovného dopravního značení v předpolích provizorního přemostění. Uvažovano V12b (OP1), V5 (OP2), V12a (zastávka BUS), 2x V15 (rychlost 20 km/h) - geometrie dle výkresové přílohy
- Přechodné úpravy provozu/dopravního značení,  i na objízdných trasách.
- Úplná uzavírka či řízení provozu pomocí několika sestav semaforových souprav a světelného signalizačního zařízení, včetně údržby a úprav během stavebních prací v souladu s TP66 - II.vydání  "Zásady pro označování pracovních míst na PK" a s platnými předpisy pro navrhování DZ na PK, vč. vyhlášky č. 294/2015 Sb.    
- Stávající svislé dopravní značky se pro potřeby PDZ zachovají a dle potřeby zakryjí, upraví nebo doplní.
- Přechodné SDZ (značky, směrovací desky...) se umístí na nosičích a podkladních deskách včetně nutných přesunů dle jednotlivých fází (etap) výstavby, dodávky, montáže, demontáže, nájmu.    
- Vše v režii zhotovitele.
- Přechodné dopravní značení - kompletní dodávka.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</si>
</sst>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6" xfId="0" quotePrefix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5"/>
    <cellStyle name="NadpisySloupcuStyle" xfId="4"/>
    <cellStyle name="NormalBoldLeftStyle" xfId="9"/>
    <cellStyle name="NormalBoldRightStyle" xfId="10"/>
    <cellStyle name="NormalBoldStyle" xfId="8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7</v>
      </c>
      <c r="I3" s="14">
        <f>SUMIFS(I9:I18,A9:A18,"SD")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10</v>
      </c>
      <c r="D4" s="44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7</v>
      </c>
      <c r="D5" s="44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SUMIFS(I10:I18,A10:A18,"P")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ht="90" x14ac:dyDescent="0.25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ht="195" x14ac:dyDescent="0.25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45" x14ac:dyDescent="0.25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ht="30" x14ac:dyDescent="0.25">
      <c r="A15" s="26" t="s">
        <v>36</v>
      </c>
      <c r="B15" s="33"/>
      <c r="C15" s="34"/>
      <c r="D15" s="34"/>
      <c r="E15" s="28" t="s">
        <v>41</v>
      </c>
      <c r="F15" s="34"/>
      <c r="G15" s="34"/>
      <c r="H15" s="34"/>
      <c r="I15" s="34"/>
      <c r="J15" s="35"/>
    </row>
    <row r="16" spans="1:16" x14ac:dyDescent="0.25">
      <c r="A16" s="26" t="s">
        <v>29</v>
      </c>
      <c r="B16" s="26">
        <v>3</v>
      </c>
      <c r="C16" s="27" t="s">
        <v>42</v>
      </c>
      <c r="D16" s="26" t="s">
        <v>31</v>
      </c>
      <c r="E16" s="28" t="s">
        <v>43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0" x14ac:dyDescent="0.25">
      <c r="A17" s="26" t="s">
        <v>34</v>
      </c>
      <c r="B17" s="33"/>
      <c r="C17" s="34"/>
      <c r="D17" s="34"/>
      <c r="E17" s="28" t="s">
        <v>44</v>
      </c>
      <c r="F17" s="34"/>
      <c r="G17" s="34"/>
      <c r="H17" s="34"/>
      <c r="I17" s="34"/>
      <c r="J17" s="35"/>
    </row>
    <row r="18" spans="1:10" ht="75" x14ac:dyDescent="0.25">
      <c r="A18" s="26" t="s">
        <v>36</v>
      </c>
      <c r="B18" s="36"/>
      <c r="C18" s="37"/>
      <c r="D18" s="37"/>
      <c r="E18" s="28" t="s">
        <v>45</v>
      </c>
      <c r="F18" s="37"/>
      <c r="G18" s="37"/>
      <c r="H18" s="37"/>
      <c r="I18" s="37"/>
      <c r="J18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46</v>
      </c>
      <c r="I3" s="14">
        <f>SUMIFS(I9:I44,A9:A44,"SD")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3" t="s">
        <v>10</v>
      </c>
      <c r="D4" s="44"/>
      <c r="E4" s="12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10" t="s">
        <v>12</v>
      </c>
      <c r="B5" s="11" t="s">
        <v>13</v>
      </c>
      <c r="C5" s="43" t="s">
        <v>46</v>
      </c>
      <c r="D5" s="44"/>
      <c r="E5" s="12" t="s">
        <v>47</v>
      </c>
      <c r="F5" s="7"/>
      <c r="G5" s="7"/>
      <c r="H5" s="7"/>
      <c r="I5" s="7"/>
      <c r="J5" s="9"/>
      <c r="O5">
        <v>0.21</v>
      </c>
    </row>
    <row r="6" spans="1:16" x14ac:dyDescent="0.25">
      <c r="A6" s="45" t="s">
        <v>15</v>
      </c>
      <c r="B6" s="46" t="s">
        <v>16</v>
      </c>
      <c r="C6" s="47" t="s">
        <v>17</v>
      </c>
      <c r="D6" s="47" t="s">
        <v>18</v>
      </c>
      <c r="E6" s="47" t="s">
        <v>19</v>
      </c>
      <c r="F6" s="47" t="s">
        <v>20</v>
      </c>
      <c r="G6" s="47" t="s">
        <v>21</v>
      </c>
      <c r="H6" s="47" t="s">
        <v>22</v>
      </c>
      <c r="I6" s="47"/>
      <c r="J6" s="48" t="s">
        <v>23</v>
      </c>
    </row>
    <row r="7" spans="1:16" x14ac:dyDescent="0.25">
      <c r="A7" s="45"/>
      <c r="B7" s="46"/>
      <c r="C7" s="47"/>
      <c r="D7" s="47"/>
      <c r="E7" s="47"/>
      <c r="F7" s="47"/>
      <c r="G7" s="47"/>
      <c r="H7" s="16" t="s">
        <v>24</v>
      </c>
      <c r="I7" s="16" t="s">
        <v>25</v>
      </c>
      <c r="J7" s="48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SUMIFS(I10:I44,A10:A44,"P")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48</v>
      </c>
      <c r="D10" s="26" t="s">
        <v>49</v>
      </c>
      <c r="E10" s="28" t="s">
        <v>50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39" t="s">
        <v>31</v>
      </c>
      <c r="F11" s="34"/>
      <c r="G11" s="34"/>
      <c r="H11" s="34"/>
      <c r="I11" s="34"/>
      <c r="J11" s="35"/>
    </row>
    <row r="12" spans="1:16" x14ac:dyDescent="0.25">
      <c r="A12" s="26" t="s">
        <v>36</v>
      </c>
      <c r="B12" s="33"/>
      <c r="C12" s="34"/>
      <c r="D12" s="34"/>
      <c r="E12" s="39" t="s">
        <v>31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51</v>
      </c>
      <c r="D13" s="26" t="s">
        <v>49</v>
      </c>
      <c r="E13" s="28" t="s">
        <v>52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39" t="s">
        <v>31</v>
      </c>
      <c r="F14" s="34"/>
      <c r="G14" s="34"/>
      <c r="H14" s="34"/>
      <c r="I14" s="34"/>
      <c r="J14" s="35"/>
    </row>
    <row r="15" spans="1:16" x14ac:dyDescent="0.25">
      <c r="A15" s="26" t="s">
        <v>36</v>
      </c>
      <c r="B15" s="33"/>
      <c r="C15" s="34"/>
      <c r="D15" s="34"/>
      <c r="E15" s="39" t="s">
        <v>31</v>
      </c>
      <c r="F15" s="34"/>
      <c r="G15" s="34"/>
      <c r="H15" s="34"/>
      <c r="I15" s="34"/>
      <c r="J15" s="35"/>
    </row>
    <row r="16" spans="1:16" ht="30" x14ac:dyDescent="0.25">
      <c r="A16" s="26" t="s">
        <v>29</v>
      </c>
      <c r="B16" s="26">
        <v>3</v>
      </c>
      <c r="C16" s="27" t="s">
        <v>53</v>
      </c>
      <c r="D16" s="26" t="s">
        <v>49</v>
      </c>
      <c r="E16" s="28" t="s">
        <v>54</v>
      </c>
      <c r="F16" s="29" t="s">
        <v>55</v>
      </c>
      <c r="G16" s="30">
        <v>3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x14ac:dyDescent="0.25">
      <c r="A17" s="26" t="s">
        <v>34</v>
      </c>
      <c r="B17" s="33"/>
      <c r="C17" s="34"/>
      <c r="D17" s="34"/>
      <c r="E17" s="39" t="s">
        <v>31</v>
      </c>
      <c r="F17" s="34"/>
      <c r="G17" s="34"/>
      <c r="H17" s="34"/>
      <c r="I17" s="34"/>
      <c r="J17" s="35"/>
    </row>
    <row r="18" spans="1:16" ht="60" x14ac:dyDescent="0.25">
      <c r="A18" s="26" t="s">
        <v>56</v>
      </c>
      <c r="B18" s="33"/>
      <c r="C18" s="34"/>
      <c r="D18" s="34"/>
      <c r="E18" s="40" t="s">
        <v>57</v>
      </c>
      <c r="F18" s="34"/>
      <c r="G18" s="34"/>
      <c r="H18" s="34"/>
      <c r="I18" s="34"/>
      <c r="J18" s="35"/>
    </row>
    <row r="19" spans="1:16" x14ac:dyDescent="0.25">
      <c r="A19" s="26" t="s">
        <v>36</v>
      </c>
      <c r="B19" s="33"/>
      <c r="C19" s="34"/>
      <c r="D19" s="34"/>
      <c r="E19" s="39" t="s">
        <v>31</v>
      </c>
      <c r="F19" s="34"/>
      <c r="G19" s="34"/>
      <c r="H19" s="34"/>
      <c r="I19" s="34"/>
      <c r="J19" s="35"/>
    </row>
    <row r="20" spans="1:16" ht="30" x14ac:dyDescent="0.25">
      <c r="A20" s="26" t="s">
        <v>29</v>
      </c>
      <c r="B20" s="26">
        <v>4</v>
      </c>
      <c r="C20" s="27" t="s">
        <v>58</v>
      </c>
      <c r="D20" s="26" t="s">
        <v>49</v>
      </c>
      <c r="E20" s="28" t="s">
        <v>59</v>
      </c>
      <c r="F20" s="29" t="s">
        <v>55</v>
      </c>
      <c r="G20" s="30">
        <v>3</v>
      </c>
      <c r="H20" s="31">
        <v>0</v>
      </c>
      <c r="I20" s="31">
        <f>ROUND(G20*H20,P4)</f>
        <v>0</v>
      </c>
      <c r="J20" s="26"/>
      <c r="O20" s="32">
        <f>I20*0.21</f>
        <v>0</v>
      </c>
      <c r="P20">
        <v>3</v>
      </c>
    </row>
    <row r="21" spans="1:16" x14ac:dyDescent="0.25">
      <c r="A21" s="26" t="s">
        <v>34</v>
      </c>
      <c r="B21" s="33"/>
      <c r="C21" s="34"/>
      <c r="D21" s="34"/>
      <c r="E21" s="39" t="s">
        <v>31</v>
      </c>
      <c r="F21" s="34"/>
      <c r="G21" s="34"/>
      <c r="H21" s="34"/>
      <c r="I21" s="34"/>
      <c r="J21" s="35"/>
    </row>
    <row r="22" spans="1:16" ht="60" x14ac:dyDescent="0.25">
      <c r="A22" s="26" t="s">
        <v>56</v>
      </c>
      <c r="B22" s="33"/>
      <c r="C22" s="34"/>
      <c r="D22" s="34"/>
      <c r="E22" s="40" t="s">
        <v>60</v>
      </c>
      <c r="F22" s="34"/>
      <c r="G22" s="34"/>
      <c r="H22" s="34"/>
      <c r="I22" s="34"/>
      <c r="J22" s="35"/>
    </row>
    <row r="23" spans="1:16" x14ac:dyDescent="0.25">
      <c r="A23" s="26" t="s">
        <v>36</v>
      </c>
      <c r="B23" s="33"/>
      <c r="C23" s="34"/>
      <c r="D23" s="34"/>
      <c r="E23" s="39" t="s">
        <v>31</v>
      </c>
      <c r="F23" s="34"/>
      <c r="G23" s="34"/>
      <c r="H23" s="34"/>
      <c r="I23" s="34"/>
      <c r="J23" s="35"/>
    </row>
    <row r="24" spans="1:16" ht="30" x14ac:dyDescent="0.25">
      <c r="A24" s="26" t="s">
        <v>29</v>
      </c>
      <c r="B24" s="26">
        <v>5</v>
      </c>
      <c r="C24" s="27" t="s">
        <v>61</v>
      </c>
      <c r="D24" s="26" t="s">
        <v>49</v>
      </c>
      <c r="E24" s="28" t="s">
        <v>62</v>
      </c>
      <c r="F24" s="29" t="s">
        <v>33</v>
      </c>
      <c r="G24" s="30">
        <v>1</v>
      </c>
      <c r="H24" s="31">
        <v>0</v>
      </c>
      <c r="I24" s="31">
        <f>ROUND(G24*H24,P4)</f>
        <v>0</v>
      </c>
      <c r="J24" s="26"/>
      <c r="O24" s="32">
        <f>I24*0.21</f>
        <v>0</v>
      </c>
      <c r="P24">
        <v>3</v>
      </c>
    </row>
    <row r="25" spans="1:16" x14ac:dyDescent="0.25">
      <c r="A25" s="26" t="s">
        <v>34</v>
      </c>
      <c r="B25" s="33"/>
      <c r="C25" s="34"/>
      <c r="D25" s="34"/>
      <c r="E25" s="28" t="s">
        <v>63</v>
      </c>
      <c r="F25" s="34"/>
      <c r="G25" s="34"/>
      <c r="H25" s="34"/>
      <c r="I25" s="34"/>
      <c r="J25" s="35"/>
    </row>
    <row r="26" spans="1:16" x14ac:dyDescent="0.25">
      <c r="A26" s="26" t="s">
        <v>36</v>
      </c>
      <c r="B26" s="33"/>
      <c r="C26" s="34"/>
      <c r="D26" s="34"/>
      <c r="E26" s="39" t="s">
        <v>31</v>
      </c>
      <c r="F26" s="34"/>
      <c r="G26" s="34"/>
      <c r="H26" s="34"/>
      <c r="I26" s="34"/>
      <c r="J26" s="35"/>
    </row>
    <row r="27" spans="1:16" x14ac:dyDescent="0.25">
      <c r="A27" s="26" t="s">
        <v>29</v>
      </c>
      <c r="B27" s="26">
        <v>6</v>
      </c>
      <c r="C27" s="27" t="s">
        <v>64</v>
      </c>
      <c r="D27" s="26" t="s">
        <v>49</v>
      </c>
      <c r="E27" s="28" t="s">
        <v>65</v>
      </c>
      <c r="F27" s="29" t="s">
        <v>33</v>
      </c>
      <c r="G27" s="30">
        <v>1</v>
      </c>
      <c r="H27" s="31">
        <v>0</v>
      </c>
      <c r="I27" s="31">
        <f>ROUND(G27*H27,P4)</f>
        <v>0</v>
      </c>
      <c r="J27" s="26"/>
      <c r="O27" s="32">
        <f>I27*0.21</f>
        <v>0</v>
      </c>
      <c r="P27">
        <v>3</v>
      </c>
    </row>
    <row r="28" spans="1:16" x14ac:dyDescent="0.25">
      <c r="A28" s="26" t="s">
        <v>34</v>
      </c>
      <c r="B28" s="33"/>
      <c r="C28" s="34"/>
      <c r="D28" s="34"/>
      <c r="E28" s="28" t="s">
        <v>66</v>
      </c>
      <c r="F28" s="34"/>
      <c r="G28" s="34"/>
      <c r="H28" s="34"/>
      <c r="I28" s="34"/>
      <c r="J28" s="35"/>
    </row>
    <row r="29" spans="1:16" x14ac:dyDescent="0.25">
      <c r="A29" s="26" t="s">
        <v>36</v>
      </c>
      <c r="B29" s="33"/>
      <c r="C29" s="34"/>
      <c r="D29" s="34"/>
      <c r="E29" s="39" t="s">
        <v>31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7</v>
      </c>
      <c r="C30" s="27" t="s">
        <v>67</v>
      </c>
      <c r="D30" s="26" t="s">
        <v>49</v>
      </c>
      <c r="E30" s="28" t="s">
        <v>68</v>
      </c>
      <c r="F30" s="29" t="s">
        <v>33</v>
      </c>
      <c r="G30" s="30">
        <v>1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105" x14ac:dyDescent="0.25">
      <c r="A31" s="26" t="s">
        <v>34</v>
      </c>
      <c r="B31" s="33"/>
      <c r="C31" s="34"/>
      <c r="D31" s="34"/>
      <c r="E31" s="28" t="s">
        <v>69</v>
      </c>
      <c r="F31" s="34"/>
      <c r="G31" s="34"/>
      <c r="H31" s="34"/>
      <c r="I31" s="34"/>
      <c r="J31" s="35"/>
    </row>
    <row r="32" spans="1:16" x14ac:dyDescent="0.25">
      <c r="A32" s="26" t="s">
        <v>36</v>
      </c>
      <c r="B32" s="33"/>
      <c r="C32" s="34"/>
      <c r="D32" s="34"/>
      <c r="E32" s="39" t="s">
        <v>31</v>
      </c>
      <c r="F32" s="34"/>
      <c r="G32" s="34"/>
      <c r="H32" s="34"/>
      <c r="I32" s="34"/>
      <c r="J32" s="35"/>
    </row>
    <row r="33" spans="1:16" ht="30" x14ac:dyDescent="0.25">
      <c r="A33" s="26" t="s">
        <v>29</v>
      </c>
      <c r="B33" s="26">
        <v>8</v>
      </c>
      <c r="C33" s="27" t="s">
        <v>70</v>
      </c>
      <c r="D33" s="26" t="s">
        <v>49</v>
      </c>
      <c r="E33" s="28" t="s">
        <v>71</v>
      </c>
      <c r="F33" s="29" t="s">
        <v>33</v>
      </c>
      <c r="G33" s="30">
        <v>1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x14ac:dyDescent="0.25">
      <c r="A34" s="26" t="s">
        <v>34</v>
      </c>
      <c r="B34" s="33"/>
      <c r="C34" s="34"/>
      <c r="D34" s="34"/>
      <c r="E34" s="39" t="s">
        <v>31</v>
      </c>
      <c r="F34" s="34"/>
      <c r="G34" s="34"/>
      <c r="H34" s="34"/>
      <c r="I34" s="34"/>
      <c r="J34" s="35"/>
    </row>
    <row r="35" spans="1:16" x14ac:dyDescent="0.25">
      <c r="A35" s="26" t="s">
        <v>36</v>
      </c>
      <c r="B35" s="33"/>
      <c r="C35" s="34"/>
      <c r="D35" s="34"/>
      <c r="E35" s="39" t="s">
        <v>31</v>
      </c>
      <c r="F35" s="34"/>
      <c r="G35" s="34"/>
      <c r="H35" s="34"/>
      <c r="I35" s="34"/>
      <c r="J35" s="35"/>
    </row>
    <row r="36" spans="1:16" x14ac:dyDescent="0.25">
      <c r="A36" s="26" t="s">
        <v>29</v>
      </c>
      <c r="B36" s="26">
        <v>9</v>
      </c>
      <c r="C36" s="27" t="s">
        <v>72</v>
      </c>
      <c r="D36" s="26" t="s">
        <v>49</v>
      </c>
      <c r="E36" s="28" t="s">
        <v>73</v>
      </c>
      <c r="F36" s="29" t="s">
        <v>33</v>
      </c>
      <c r="G36" s="30">
        <v>1</v>
      </c>
      <c r="H36" s="31">
        <v>0</v>
      </c>
      <c r="I36" s="31">
        <f>ROUND(G36*H36,P4)</f>
        <v>0</v>
      </c>
      <c r="J36" s="26"/>
      <c r="O36" s="32">
        <f>I36*0.21</f>
        <v>0</v>
      </c>
      <c r="P36">
        <v>3</v>
      </c>
    </row>
    <row r="37" spans="1:16" x14ac:dyDescent="0.25">
      <c r="A37" s="26" t="s">
        <v>34</v>
      </c>
      <c r="B37" s="33"/>
      <c r="C37" s="34"/>
      <c r="D37" s="34"/>
      <c r="E37" s="39" t="s">
        <v>31</v>
      </c>
      <c r="F37" s="34"/>
      <c r="G37" s="34"/>
      <c r="H37" s="34"/>
      <c r="I37" s="34"/>
      <c r="J37" s="35"/>
    </row>
    <row r="38" spans="1:16" x14ac:dyDescent="0.25">
      <c r="A38" s="26" t="s">
        <v>36</v>
      </c>
      <c r="B38" s="33"/>
      <c r="C38" s="34"/>
      <c r="D38" s="34"/>
      <c r="E38" s="39" t="s">
        <v>31</v>
      </c>
      <c r="F38" s="34"/>
      <c r="G38" s="34"/>
      <c r="H38" s="34"/>
      <c r="I38" s="34"/>
      <c r="J38" s="35"/>
    </row>
    <row r="39" spans="1:16" x14ac:dyDescent="0.25">
      <c r="A39" s="26" t="s">
        <v>29</v>
      </c>
      <c r="B39" s="26">
        <v>10</v>
      </c>
      <c r="C39" s="27" t="s">
        <v>74</v>
      </c>
      <c r="D39" s="26" t="s">
        <v>49</v>
      </c>
      <c r="E39" s="28" t="s">
        <v>75</v>
      </c>
      <c r="F39" s="29" t="s">
        <v>33</v>
      </c>
      <c r="G39" s="30">
        <v>1</v>
      </c>
      <c r="H39" s="31">
        <v>0</v>
      </c>
      <c r="I39" s="31">
        <f>ROUND(G39*H39,P4)</f>
        <v>0</v>
      </c>
      <c r="J39" s="26"/>
      <c r="O39" s="32">
        <f>I39*0.21</f>
        <v>0</v>
      </c>
      <c r="P39">
        <v>3</v>
      </c>
    </row>
    <row r="40" spans="1:16" x14ac:dyDescent="0.25">
      <c r="A40" s="26" t="s">
        <v>34</v>
      </c>
      <c r="B40" s="33"/>
      <c r="C40" s="34"/>
      <c r="D40" s="34"/>
      <c r="E40" s="28" t="s">
        <v>76</v>
      </c>
      <c r="F40" s="34"/>
      <c r="G40" s="34"/>
      <c r="H40" s="34"/>
      <c r="I40" s="34"/>
      <c r="J40" s="35"/>
    </row>
    <row r="41" spans="1:16" x14ac:dyDescent="0.25">
      <c r="A41" s="26" t="s">
        <v>36</v>
      </c>
      <c r="B41" s="33"/>
      <c r="C41" s="34"/>
      <c r="D41" s="34"/>
      <c r="E41" s="39" t="s">
        <v>31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11</v>
      </c>
      <c r="C42" s="27" t="s">
        <v>77</v>
      </c>
      <c r="D42" s="26" t="s">
        <v>49</v>
      </c>
      <c r="E42" s="28" t="s">
        <v>78</v>
      </c>
      <c r="F42" s="29" t="s">
        <v>33</v>
      </c>
      <c r="G42" s="30">
        <v>1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25">
      <c r="A43" s="26" t="s">
        <v>34</v>
      </c>
      <c r="B43" s="33"/>
      <c r="C43" s="34"/>
      <c r="D43" s="34"/>
      <c r="E43" s="39" t="s">
        <v>31</v>
      </c>
      <c r="F43" s="34"/>
      <c r="G43" s="34"/>
      <c r="H43" s="34"/>
      <c r="I43" s="34"/>
      <c r="J43" s="35"/>
    </row>
    <row r="44" spans="1:16" x14ac:dyDescent="0.25">
      <c r="A44" s="26" t="s">
        <v>36</v>
      </c>
      <c r="B44" s="36"/>
      <c r="C44" s="37"/>
      <c r="D44" s="37"/>
      <c r="E44" s="41" t="s">
        <v>31</v>
      </c>
      <c r="F44" s="37"/>
      <c r="G44" s="37"/>
      <c r="H44" s="37"/>
      <c r="I44" s="37"/>
      <c r="J44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79</v>
      </c>
      <c r="I3" s="14">
        <f>SUMIFS(I8:I154,A8:A154,"SD")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3" t="s">
        <v>79</v>
      </c>
      <c r="D4" s="44"/>
      <c r="E4" s="12" t="s">
        <v>80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45" t="s">
        <v>15</v>
      </c>
      <c r="B5" s="46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J5" s="48" t="s">
        <v>23</v>
      </c>
      <c r="O5">
        <v>0.21</v>
      </c>
    </row>
    <row r="6" spans="1:16" x14ac:dyDescent="0.25">
      <c r="A6" s="45"/>
      <c r="B6" s="46"/>
      <c r="C6" s="47"/>
      <c r="D6" s="47"/>
      <c r="E6" s="47"/>
      <c r="F6" s="47"/>
      <c r="G6" s="47"/>
      <c r="H6" s="16" t="s">
        <v>24</v>
      </c>
      <c r="I6" s="16" t="s">
        <v>25</v>
      </c>
      <c r="J6" s="48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SUMIFS(I9:I36,A9:A36,"P")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81</v>
      </c>
      <c r="D9" s="26" t="s">
        <v>82</v>
      </c>
      <c r="E9" s="28" t="s">
        <v>83</v>
      </c>
      <c r="F9" s="29" t="s">
        <v>84</v>
      </c>
      <c r="G9" s="30">
        <v>254.69900000000001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45" x14ac:dyDescent="0.25">
      <c r="A10" s="26" t="s">
        <v>34</v>
      </c>
      <c r="B10" s="33"/>
      <c r="C10" s="34"/>
      <c r="D10" s="34"/>
      <c r="E10" s="28" t="s">
        <v>85</v>
      </c>
      <c r="F10" s="34"/>
      <c r="G10" s="34"/>
      <c r="H10" s="34"/>
      <c r="I10" s="34"/>
      <c r="J10" s="35"/>
    </row>
    <row r="11" spans="1:16" x14ac:dyDescent="0.25">
      <c r="A11" s="26" t="s">
        <v>56</v>
      </c>
      <c r="B11" s="33"/>
      <c r="C11" s="34"/>
      <c r="D11" s="34"/>
      <c r="E11" s="40" t="s">
        <v>86</v>
      </c>
      <c r="F11" s="34"/>
      <c r="G11" s="34"/>
      <c r="H11" s="34"/>
      <c r="I11" s="34"/>
      <c r="J11" s="35"/>
    </row>
    <row r="12" spans="1:16" ht="75" x14ac:dyDescent="0.25">
      <c r="A12" s="26" t="s">
        <v>36</v>
      </c>
      <c r="B12" s="33"/>
      <c r="C12" s="34"/>
      <c r="D12" s="34"/>
      <c r="E12" s="28" t="s">
        <v>87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81</v>
      </c>
      <c r="D13" s="26" t="s">
        <v>88</v>
      </c>
      <c r="E13" s="28" t="s">
        <v>83</v>
      </c>
      <c r="F13" s="29" t="s">
        <v>84</v>
      </c>
      <c r="G13" s="30">
        <v>44.582999999999998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39" t="s">
        <v>31</v>
      </c>
      <c r="F14" s="34"/>
      <c r="G14" s="34"/>
      <c r="H14" s="34"/>
      <c r="I14" s="34"/>
      <c r="J14" s="35"/>
    </row>
    <row r="15" spans="1:16" x14ac:dyDescent="0.25">
      <c r="A15" s="26" t="s">
        <v>56</v>
      </c>
      <c r="B15" s="33"/>
      <c r="C15" s="34"/>
      <c r="D15" s="34"/>
      <c r="E15" s="40" t="s">
        <v>89</v>
      </c>
      <c r="F15" s="34"/>
      <c r="G15" s="34"/>
      <c r="H15" s="34"/>
      <c r="I15" s="34"/>
      <c r="J15" s="35"/>
    </row>
    <row r="16" spans="1:16" ht="75" x14ac:dyDescent="0.25">
      <c r="A16" s="26" t="s">
        <v>36</v>
      </c>
      <c r="B16" s="33"/>
      <c r="C16" s="34"/>
      <c r="D16" s="34"/>
      <c r="E16" s="28" t="s">
        <v>87</v>
      </c>
      <c r="F16" s="34"/>
      <c r="G16" s="34"/>
      <c r="H16" s="34"/>
      <c r="I16" s="34"/>
      <c r="J16" s="35"/>
    </row>
    <row r="17" spans="1:16" x14ac:dyDescent="0.25">
      <c r="A17" s="26" t="s">
        <v>29</v>
      </c>
      <c r="B17" s="26">
        <v>3</v>
      </c>
      <c r="C17" s="27" t="s">
        <v>90</v>
      </c>
      <c r="D17" s="26" t="s">
        <v>31</v>
      </c>
      <c r="E17" s="28" t="s">
        <v>91</v>
      </c>
      <c r="F17" s="29" t="s">
        <v>84</v>
      </c>
      <c r="G17" s="30">
        <v>23.260999999999999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x14ac:dyDescent="0.25">
      <c r="A18" s="26" t="s">
        <v>34</v>
      </c>
      <c r="B18" s="33"/>
      <c r="C18" s="34"/>
      <c r="D18" s="34"/>
      <c r="E18" s="28" t="s">
        <v>92</v>
      </c>
      <c r="F18" s="34"/>
      <c r="G18" s="34"/>
      <c r="H18" s="34"/>
      <c r="I18" s="34"/>
      <c r="J18" s="35"/>
    </row>
    <row r="19" spans="1:16" x14ac:dyDescent="0.25">
      <c r="A19" s="26" t="s">
        <v>56</v>
      </c>
      <c r="B19" s="33"/>
      <c r="C19" s="34"/>
      <c r="D19" s="34"/>
      <c r="E19" s="40" t="s">
        <v>93</v>
      </c>
      <c r="F19" s="34"/>
      <c r="G19" s="34"/>
      <c r="H19" s="34"/>
      <c r="I19" s="34"/>
      <c r="J19" s="35"/>
    </row>
    <row r="20" spans="1:16" ht="75" x14ac:dyDescent="0.25">
      <c r="A20" s="26" t="s">
        <v>36</v>
      </c>
      <c r="B20" s="33"/>
      <c r="C20" s="34"/>
      <c r="D20" s="34"/>
      <c r="E20" s="28" t="s">
        <v>87</v>
      </c>
      <c r="F20" s="34"/>
      <c r="G20" s="34"/>
      <c r="H20" s="34"/>
      <c r="I20" s="34"/>
      <c r="J20" s="35"/>
    </row>
    <row r="21" spans="1:16" x14ac:dyDescent="0.25">
      <c r="A21" s="26" t="s">
        <v>29</v>
      </c>
      <c r="B21" s="26">
        <v>4</v>
      </c>
      <c r="C21" s="27" t="s">
        <v>94</v>
      </c>
      <c r="D21" s="26" t="s">
        <v>31</v>
      </c>
      <c r="E21" s="28" t="s">
        <v>95</v>
      </c>
      <c r="F21" s="29" t="s">
        <v>96</v>
      </c>
      <c r="G21" s="30">
        <v>90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ht="180" x14ac:dyDescent="0.25">
      <c r="A22" s="26" t="s">
        <v>34</v>
      </c>
      <c r="B22" s="33"/>
      <c r="C22" s="34"/>
      <c r="D22" s="34"/>
      <c r="E22" s="28" t="s">
        <v>97</v>
      </c>
      <c r="F22" s="34"/>
      <c r="G22" s="34"/>
      <c r="H22" s="34"/>
      <c r="I22" s="34"/>
      <c r="J22" s="35"/>
    </row>
    <row r="23" spans="1:16" x14ac:dyDescent="0.25">
      <c r="A23" s="26" t="s">
        <v>56</v>
      </c>
      <c r="B23" s="33"/>
      <c r="C23" s="34"/>
      <c r="D23" s="34"/>
      <c r="E23" s="40" t="s">
        <v>98</v>
      </c>
      <c r="F23" s="34"/>
      <c r="G23" s="34"/>
      <c r="H23" s="34"/>
      <c r="I23" s="34"/>
      <c r="J23" s="35"/>
    </row>
    <row r="24" spans="1:16" ht="30" x14ac:dyDescent="0.25">
      <c r="A24" s="26" t="s">
        <v>36</v>
      </c>
      <c r="B24" s="33"/>
      <c r="C24" s="34"/>
      <c r="D24" s="34"/>
      <c r="E24" s="28" t="s">
        <v>99</v>
      </c>
      <c r="F24" s="34"/>
      <c r="G24" s="34"/>
      <c r="H24" s="34"/>
      <c r="I24" s="34"/>
      <c r="J24" s="35"/>
    </row>
    <row r="25" spans="1:16" x14ac:dyDescent="0.25">
      <c r="A25" s="26" t="s">
        <v>29</v>
      </c>
      <c r="B25" s="26">
        <v>5</v>
      </c>
      <c r="C25" s="27" t="s">
        <v>100</v>
      </c>
      <c r="D25" s="26" t="s">
        <v>49</v>
      </c>
      <c r="E25" s="28" t="s">
        <v>101</v>
      </c>
      <c r="F25" s="29" t="s">
        <v>102</v>
      </c>
      <c r="G25" s="30">
        <v>13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ht="75" x14ac:dyDescent="0.25">
      <c r="A26" s="26" t="s">
        <v>34</v>
      </c>
      <c r="B26" s="33"/>
      <c r="C26" s="34"/>
      <c r="D26" s="34"/>
      <c r="E26" s="28" t="s">
        <v>103</v>
      </c>
      <c r="F26" s="34"/>
      <c r="G26" s="34"/>
      <c r="H26" s="34"/>
      <c r="I26" s="34"/>
      <c r="J26" s="35"/>
    </row>
    <row r="27" spans="1:16" x14ac:dyDescent="0.25">
      <c r="A27" s="26" t="s">
        <v>56</v>
      </c>
      <c r="B27" s="33"/>
      <c r="C27" s="34"/>
      <c r="D27" s="34"/>
      <c r="E27" s="40" t="s">
        <v>104</v>
      </c>
      <c r="F27" s="34"/>
      <c r="G27" s="34"/>
      <c r="H27" s="34"/>
      <c r="I27" s="34"/>
      <c r="J27" s="35"/>
    </row>
    <row r="28" spans="1:16" ht="30" x14ac:dyDescent="0.25">
      <c r="A28" s="26" t="s">
        <v>36</v>
      </c>
      <c r="B28" s="33"/>
      <c r="C28" s="34"/>
      <c r="D28" s="34"/>
      <c r="E28" s="28" t="s">
        <v>99</v>
      </c>
      <c r="F28" s="34"/>
      <c r="G28" s="34"/>
      <c r="H28" s="34"/>
      <c r="I28" s="34"/>
      <c r="J28" s="35"/>
    </row>
    <row r="29" spans="1:16" x14ac:dyDescent="0.25">
      <c r="A29" s="26" t="s">
        <v>29</v>
      </c>
      <c r="B29" s="26">
        <v>6</v>
      </c>
      <c r="C29" s="27" t="s">
        <v>100</v>
      </c>
      <c r="D29" s="26" t="s">
        <v>31</v>
      </c>
      <c r="E29" s="28" t="s">
        <v>105</v>
      </c>
      <c r="F29" s="29" t="s">
        <v>102</v>
      </c>
      <c r="G29" s="30">
        <v>12</v>
      </c>
      <c r="H29" s="31">
        <v>0</v>
      </c>
      <c r="I29" s="31">
        <f>ROUND(G29*H29,P4)</f>
        <v>0</v>
      </c>
      <c r="J29" s="26"/>
      <c r="O29" s="32">
        <f>I29*0.21</f>
        <v>0</v>
      </c>
      <c r="P29">
        <v>3</v>
      </c>
    </row>
    <row r="30" spans="1:16" ht="30" x14ac:dyDescent="0.25">
      <c r="A30" s="26" t="s">
        <v>34</v>
      </c>
      <c r="B30" s="33"/>
      <c r="C30" s="34"/>
      <c r="D30" s="34"/>
      <c r="E30" s="28" t="s">
        <v>106</v>
      </c>
      <c r="F30" s="34"/>
      <c r="G30" s="34"/>
      <c r="H30" s="34"/>
      <c r="I30" s="34"/>
      <c r="J30" s="35"/>
    </row>
    <row r="31" spans="1:16" x14ac:dyDescent="0.25">
      <c r="A31" s="26" t="s">
        <v>56</v>
      </c>
      <c r="B31" s="33"/>
      <c r="C31" s="34"/>
      <c r="D31" s="34"/>
      <c r="E31" s="40" t="s">
        <v>107</v>
      </c>
      <c r="F31" s="34"/>
      <c r="G31" s="34"/>
      <c r="H31" s="34"/>
      <c r="I31" s="34"/>
      <c r="J31" s="35"/>
    </row>
    <row r="32" spans="1:16" ht="60" x14ac:dyDescent="0.25">
      <c r="A32" s="26" t="s">
        <v>36</v>
      </c>
      <c r="B32" s="33"/>
      <c r="C32" s="34"/>
      <c r="D32" s="34"/>
      <c r="E32" s="28" t="s">
        <v>108</v>
      </c>
      <c r="F32" s="34"/>
      <c r="G32" s="34"/>
      <c r="H32" s="34"/>
      <c r="I32" s="34"/>
      <c r="J32" s="35"/>
    </row>
    <row r="33" spans="1:16" x14ac:dyDescent="0.25">
      <c r="A33" s="26" t="s">
        <v>29</v>
      </c>
      <c r="B33" s="26">
        <v>7</v>
      </c>
      <c r="C33" s="27" t="s">
        <v>109</v>
      </c>
      <c r="D33" s="26" t="s">
        <v>31</v>
      </c>
      <c r="E33" s="28" t="s">
        <v>110</v>
      </c>
      <c r="F33" s="29" t="s">
        <v>96</v>
      </c>
      <c r="G33" s="30">
        <v>90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ht="105" x14ac:dyDescent="0.25">
      <c r="A34" s="26" t="s">
        <v>34</v>
      </c>
      <c r="B34" s="33"/>
      <c r="C34" s="34"/>
      <c r="D34" s="34"/>
      <c r="E34" s="28" t="s">
        <v>111</v>
      </c>
      <c r="F34" s="34"/>
      <c r="G34" s="34"/>
      <c r="H34" s="34"/>
      <c r="I34" s="34"/>
      <c r="J34" s="35"/>
    </row>
    <row r="35" spans="1:16" x14ac:dyDescent="0.25">
      <c r="A35" s="26" t="s">
        <v>56</v>
      </c>
      <c r="B35" s="33"/>
      <c r="C35" s="34"/>
      <c r="D35" s="34"/>
      <c r="E35" s="40" t="s">
        <v>98</v>
      </c>
      <c r="F35" s="34"/>
      <c r="G35" s="34"/>
      <c r="H35" s="34"/>
      <c r="I35" s="34"/>
      <c r="J35" s="35"/>
    </row>
    <row r="36" spans="1:16" ht="30" x14ac:dyDescent="0.25">
      <c r="A36" s="26" t="s">
        <v>36</v>
      </c>
      <c r="B36" s="33"/>
      <c r="C36" s="34"/>
      <c r="D36" s="34"/>
      <c r="E36" s="28" t="s">
        <v>99</v>
      </c>
      <c r="F36" s="34"/>
      <c r="G36" s="34"/>
      <c r="H36" s="34"/>
      <c r="I36" s="34"/>
      <c r="J36" s="35"/>
    </row>
    <row r="37" spans="1:16" x14ac:dyDescent="0.25">
      <c r="A37" s="20" t="s">
        <v>26</v>
      </c>
      <c r="B37" s="21"/>
      <c r="C37" s="22" t="s">
        <v>112</v>
      </c>
      <c r="D37" s="23"/>
      <c r="E37" s="20" t="s">
        <v>113</v>
      </c>
      <c r="F37" s="23"/>
      <c r="G37" s="23"/>
      <c r="H37" s="23"/>
      <c r="I37" s="24">
        <f>SUMIFS(I38:I61,A38:A61,"P")</f>
        <v>0</v>
      </c>
      <c r="J37" s="25"/>
    </row>
    <row r="38" spans="1:16" ht="30" x14ac:dyDescent="0.25">
      <c r="A38" s="26" t="s">
        <v>29</v>
      </c>
      <c r="B38" s="26">
        <v>8</v>
      </c>
      <c r="C38" s="27" t="s">
        <v>114</v>
      </c>
      <c r="D38" s="26" t="s">
        <v>88</v>
      </c>
      <c r="E38" s="28" t="s">
        <v>115</v>
      </c>
      <c r="F38" s="29" t="s">
        <v>116</v>
      </c>
      <c r="G38" s="30">
        <v>134.05199999999999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45" x14ac:dyDescent="0.25">
      <c r="A39" s="26" t="s">
        <v>34</v>
      </c>
      <c r="B39" s="33"/>
      <c r="C39" s="34"/>
      <c r="D39" s="34"/>
      <c r="E39" s="28" t="s">
        <v>117</v>
      </c>
      <c r="F39" s="34"/>
      <c r="G39" s="34"/>
      <c r="H39" s="34"/>
      <c r="I39" s="34"/>
      <c r="J39" s="35"/>
    </row>
    <row r="40" spans="1:16" ht="90" x14ac:dyDescent="0.25">
      <c r="A40" s="26" t="s">
        <v>56</v>
      </c>
      <c r="B40" s="33"/>
      <c r="C40" s="34"/>
      <c r="D40" s="34"/>
      <c r="E40" s="40" t="s">
        <v>118</v>
      </c>
      <c r="F40" s="34"/>
      <c r="G40" s="34"/>
      <c r="H40" s="34"/>
      <c r="I40" s="34"/>
      <c r="J40" s="35"/>
    </row>
    <row r="41" spans="1:16" ht="120" x14ac:dyDescent="0.25">
      <c r="A41" s="26" t="s">
        <v>36</v>
      </c>
      <c r="B41" s="33"/>
      <c r="C41" s="34"/>
      <c r="D41" s="34"/>
      <c r="E41" s="28" t="s">
        <v>119</v>
      </c>
      <c r="F41" s="34"/>
      <c r="G41" s="34"/>
      <c r="H41" s="34"/>
      <c r="I41" s="34"/>
      <c r="J41" s="35"/>
    </row>
    <row r="42" spans="1:16" ht="30" x14ac:dyDescent="0.25">
      <c r="A42" s="26" t="s">
        <v>29</v>
      </c>
      <c r="B42" s="26">
        <v>9</v>
      </c>
      <c r="C42" s="27" t="s">
        <v>120</v>
      </c>
      <c r="D42" s="26" t="s">
        <v>82</v>
      </c>
      <c r="E42" s="28" t="s">
        <v>121</v>
      </c>
      <c r="F42" s="29" t="s">
        <v>116</v>
      </c>
      <c r="G42" s="30">
        <v>19.384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ht="60" x14ac:dyDescent="0.25">
      <c r="A43" s="26" t="s">
        <v>34</v>
      </c>
      <c r="B43" s="33"/>
      <c r="C43" s="34"/>
      <c r="D43" s="34"/>
      <c r="E43" s="28" t="s">
        <v>122</v>
      </c>
      <c r="F43" s="34"/>
      <c r="G43" s="34"/>
      <c r="H43" s="34"/>
      <c r="I43" s="34"/>
      <c r="J43" s="35"/>
    </row>
    <row r="44" spans="1:16" ht="75" x14ac:dyDescent="0.25">
      <c r="A44" s="26" t="s">
        <v>56</v>
      </c>
      <c r="B44" s="33"/>
      <c r="C44" s="34"/>
      <c r="D44" s="34"/>
      <c r="E44" s="40" t="s">
        <v>123</v>
      </c>
      <c r="F44" s="34"/>
      <c r="G44" s="34"/>
      <c r="H44" s="34"/>
      <c r="I44" s="34"/>
      <c r="J44" s="35"/>
    </row>
    <row r="45" spans="1:16" ht="120" x14ac:dyDescent="0.25">
      <c r="A45" s="26" t="s">
        <v>36</v>
      </c>
      <c r="B45" s="33"/>
      <c r="C45" s="34"/>
      <c r="D45" s="34"/>
      <c r="E45" s="28" t="s">
        <v>119</v>
      </c>
      <c r="F45" s="34"/>
      <c r="G45" s="34"/>
      <c r="H45" s="34"/>
      <c r="I45" s="34"/>
      <c r="J45" s="35"/>
    </row>
    <row r="46" spans="1:16" ht="30" x14ac:dyDescent="0.25">
      <c r="A46" s="26" t="s">
        <v>29</v>
      </c>
      <c r="B46" s="26">
        <v>10</v>
      </c>
      <c r="C46" s="27" t="s">
        <v>124</v>
      </c>
      <c r="D46" s="26" t="s">
        <v>31</v>
      </c>
      <c r="E46" s="28" t="s">
        <v>125</v>
      </c>
      <c r="F46" s="29" t="s">
        <v>116</v>
      </c>
      <c r="G46" s="30">
        <v>3.6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ht="60" x14ac:dyDescent="0.25">
      <c r="A47" s="26" t="s">
        <v>34</v>
      </c>
      <c r="B47" s="33"/>
      <c r="C47" s="34"/>
      <c r="D47" s="34"/>
      <c r="E47" s="28" t="s">
        <v>126</v>
      </c>
      <c r="F47" s="34"/>
      <c r="G47" s="34"/>
      <c r="H47" s="34"/>
      <c r="I47" s="34"/>
      <c r="J47" s="35"/>
    </row>
    <row r="48" spans="1:16" ht="45" x14ac:dyDescent="0.25">
      <c r="A48" s="26" t="s">
        <v>56</v>
      </c>
      <c r="B48" s="33"/>
      <c r="C48" s="34"/>
      <c r="D48" s="34"/>
      <c r="E48" s="40" t="s">
        <v>127</v>
      </c>
      <c r="F48" s="34"/>
      <c r="G48" s="34"/>
      <c r="H48" s="34"/>
      <c r="I48" s="34"/>
      <c r="J48" s="35"/>
    </row>
    <row r="49" spans="1:16" ht="120" x14ac:dyDescent="0.25">
      <c r="A49" s="26" t="s">
        <v>36</v>
      </c>
      <c r="B49" s="33"/>
      <c r="C49" s="34"/>
      <c r="D49" s="34"/>
      <c r="E49" s="28" t="s">
        <v>119</v>
      </c>
      <c r="F49" s="34"/>
      <c r="G49" s="34"/>
      <c r="H49" s="34"/>
      <c r="I49" s="34"/>
      <c r="J49" s="35"/>
    </row>
    <row r="50" spans="1:16" x14ac:dyDescent="0.25">
      <c r="A50" s="26" t="s">
        <v>29</v>
      </c>
      <c r="B50" s="26">
        <v>11</v>
      </c>
      <c r="C50" s="27" t="s">
        <v>128</v>
      </c>
      <c r="D50" s="26" t="s">
        <v>88</v>
      </c>
      <c r="E50" s="28" t="s">
        <v>129</v>
      </c>
      <c r="F50" s="29" t="s">
        <v>116</v>
      </c>
      <c r="G50" s="30">
        <v>19.456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75" x14ac:dyDescent="0.25">
      <c r="A51" s="26" t="s">
        <v>34</v>
      </c>
      <c r="B51" s="33"/>
      <c r="C51" s="34"/>
      <c r="D51" s="34"/>
      <c r="E51" s="28" t="s">
        <v>130</v>
      </c>
      <c r="F51" s="34"/>
      <c r="G51" s="34"/>
      <c r="H51" s="34"/>
      <c r="I51" s="34"/>
      <c r="J51" s="35"/>
    </row>
    <row r="52" spans="1:16" ht="45" x14ac:dyDescent="0.25">
      <c r="A52" s="26" t="s">
        <v>56</v>
      </c>
      <c r="B52" s="33"/>
      <c r="C52" s="34"/>
      <c r="D52" s="34"/>
      <c r="E52" s="40" t="s">
        <v>131</v>
      </c>
      <c r="F52" s="34"/>
      <c r="G52" s="34"/>
      <c r="H52" s="34"/>
      <c r="I52" s="34"/>
      <c r="J52" s="35"/>
    </row>
    <row r="53" spans="1:16" ht="120" x14ac:dyDescent="0.25">
      <c r="A53" s="26" t="s">
        <v>36</v>
      </c>
      <c r="B53" s="33"/>
      <c r="C53" s="34"/>
      <c r="D53" s="34"/>
      <c r="E53" s="28" t="s">
        <v>119</v>
      </c>
      <c r="F53" s="34"/>
      <c r="G53" s="34"/>
      <c r="H53" s="34"/>
      <c r="I53" s="34"/>
      <c r="J53" s="35"/>
    </row>
    <row r="54" spans="1:16" x14ac:dyDescent="0.25">
      <c r="A54" s="26" t="s">
        <v>29</v>
      </c>
      <c r="B54" s="26">
        <v>12</v>
      </c>
      <c r="C54" s="27" t="s">
        <v>132</v>
      </c>
      <c r="D54" s="26" t="s">
        <v>82</v>
      </c>
      <c r="E54" s="28" t="s">
        <v>133</v>
      </c>
      <c r="F54" s="29" t="s">
        <v>116</v>
      </c>
      <c r="G54" s="30">
        <v>9.6920000000000002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ht="45" x14ac:dyDescent="0.25">
      <c r="A55" s="26" t="s">
        <v>34</v>
      </c>
      <c r="B55" s="33"/>
      <c r="C55" s="34"/>
      <c r="D55" s="34"/>
      <c r="E55" s="28" t="s">
        <v>134</v>
      </c>
      <c r="F55" s="34"/>
      <c r="G55" s="34"/>
      <c r="H55" s="34"/>
      <c r="I55" s="34"/>
      <c r="J55" s="35"/>
    </row>
    <row r="56" spans="1:16" ht="60" x14ac:dyDescent="0.25">
      <c r="A56" s="26" t="s">
        <v>56</v>
      </c>
      <c r="B56" s="33"/>
      <c r="C56" s="34"/>
      <c r="D56" s="34"/>
      <c r="E56" s="40" t="s">
        <v>135</v>
      </c>
      <c r="F56" s="34"/>
      <c r="G56" s="34"/>
      <c r="H56" s="34"/>
      <c r="I56" s="34"/>
      <c r="J56" s="35"/>
    </row>
    <row r="57" spans="1:16" ht="120" x14ac:dyDescent="0.25">
      <c r="A57" s="26" t="s">
        <v>36</v>
      </c>
      <c r="B57" s="33"/>
      <c r="C57" s="34"/>
      <c r="D57" s="34"/>
      <c r="E57" s="28" t="s">
        <v>119</v>
      </c>
      <c r="F57" s="34"/>
      <c r="G57" s="34"/>
      <c r="H57" s="34"/>
      <c r="I57" s="34"/>
      <c r="J57" s="35"/>
    </row>
    <row r="58" spans="1:16" x14ac:dyDescent="0.25">
      <c r="A58" s="26" t="s">
        <v>29</v>
      </c>
      <c r="B58" s="26">
        <v>13</v>
      </c>
      <c r="C58" s="27" t="s">
        <v>136</v>
      </c>
      <c r="D58" s="26" t="s">
        <v>82</v>
      </c>
      <c r="E58" s="28" t="s">
        <v>137</v>
      </c>
      <c r="F58" s="29" t="s">
        <v>138</v>
      </c>
      <c r="G58" s="30">
        <v>279.13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25">
      <c r="A59" s="26" t="s">
        <v>34</v>
      </c>
      <c r="B59" s="33"/>
      <c r="C59" s="34"/>
      <c r="D59" s="34"/>
      <c r="E59" s="28" t="s">
        <v>139</v>
      </c>
      <c r="F59" s="34"/>
      <c r="G59" s="34"/>
      <c r="H59" s="34"/>
      <c r="I59" s="34"/>
      <c r="J59" s="35"/>
    </row>
    <row r="60" spans="1:16" x14ac:dyDescent="0.25">
      <c r="A60" s="26" t="s">
        <v>56</v>
      </c>
      <c r="B60" s="33"/>
      <c r="C60" s="34"/>
      <c r="D60" s="34"/>
      <c r="E60" s="40" t="s">
        <v>140</v>
      </c>
      <c r="F60" s="34"/>
      <c r="G60" s="34"/>
      <c r="H60" s="34"/>
      <c r="I60" s="34"/>
      <c r="J60" s="35"/>
    </row>
    <row r="61" spans="1:16" ht="105" x14ac:dyDescent="0.25">
      <c r="A61" s="26" t="s">
        <v>36</v>
      </c>
      <c r="B61" s="33"/>
      <c r="C61" s="34"/>
      <c r="D61" s="34"/>
      <c r="E61" s="28" t="s">
        <v>141</v>
      </c>
      <c r="F61" s="34"/>
      <c r="G61" s="34"/>
      <c r="H61" s="34"/>
      <c r="I61" s="34"/>
      <c r="J61" s="35"/>
    </row>
    <row r="62" spans="1:16" x14ac:dyDescent="0.25">
      <c r="A62" s="20" t="s">
        <v>26</v>
      </c>
      <c r="B62" s="21"/>
      <c r="C62" s="22" t="s">
        <v>142</v>
      </c>
      <c r="D62" s="23"/>
      <c r="E62" s="20" t="s">
        <v>143</v>
      </c>
      <c r="F62" s="23"/>
      <c r="G62" s="23"/>
      <c r="H62" s="23"/>
      <c r="I62" s="24">
        <f>SUMIFS(I63:I70,A63:A70,"P")</f>
        <v>0</v>
      </c>
      <c r="J62" s="25"/>
    </row>
    <row r="63" spans="1:16" x14ac:dyDescent="0.25">
      <c r="A63" s="26" t="s">
        <v>29</v>
      </c>
      <c r="B63" s="26">
        <v>14</v>
      </c>
      <c r="C63" s="27" t="s">
        <v>144</v>
      </c>
      <c r="D63" s="26" t="s">
        <v>31</v>
      </c>
      <c r="E63" s="28" t="s">
        <v>145</v>
      </c>
      <c r="F63" s="29" t="s">
        <v>146</v>
      </c>
      <c r="G63" s="30">
        <v>4.8</v>
      </c>
      <c r="H63" s="31">
        <v>0</v>
      </c>
      <c r="I63" s="31">
        <f>ROUND(G63*H63,P4)</f>
        <v>0</v>
      </c>
      <c r="J63" s="26"/>
      <c r="O63" s="32">
        <f>I63*0.21</f>
        <v>0</v>
      </c>
      <c r="P63">
        <v>3</v>
      </c>
    </row>
    <row r="64" spans="1:16" ht="30" x14ac:dyDescent="0.25">
      <c r="A64" s="26" t="s">
        <v>34</v>
      </c>
      <c r="B64" s="33"/>
      <c r="C64" s="34"/>
      <c r="D64" s="34"/>
      <c r="E64" s="28" t="s">
        <v>147</v>
      </c>
      <c r="F64" s="34"/>
      <c r="G64" s="34"/>
      <c r="H64" s="34"/>
      <c r="I64" s="34"/>
      <c r="J64" s="35"/>
    </row>
    <row r="65" spans="1:16" ht="45" x14ac:dyDescent="0.25">
      <c r="A65" s="26" t="s">
        <v>56</v>
      </c>
      <c r="B65" s="33"/>
      <c r="C65" s="34"/>
      <c r="D65" s="34"/>
      <c r="E65" s="40" t="s">
        <v>148</v>
      </c>
      <c r="F65" s="34"/>
      <c r="G65" s="34"/>
      <c r="H65" s="34"/>
      <c r="I65" s="34"/>
      <c r="J65" s="35"/>
    </row>
    <row r="66" spans="1:16" ht="105" x14ac:dyDescent="0.25">
      <c r="A66" s="26" t="s">
        <v>36</v>
      </c>
      <c r="B66" s="33"/>
      <c r="C66" s="34"/>
      <c r="D66" s="34"/>
      <c r="E66" s="28" t="s">
        <v>149</v>
      </c>
      <c r="F66" s="34"/>
      <c r="G66" s="34"/>
      <c r="H66" s="34"/>
      <c r="I66" s="34"/>
      <c r="J66" s="35"/>
    </row>
    <row r="67" spans="1:16" ht="30" x14ac:dyDescent="0.25">
      <c r="A67" s="26" t="s">
        <v>29</v>
      </c>
      <c r="B67" s="26">
        <v>15</v>
      </c>
      <c r="C67" s="27" t="s">
        <v>150</v>
      </c>
      <c r="D67" s="26" t="s">
        <v>31</v>
      </c>
      <c r="E67" s="28" t="s">
        <v>151</v>
      </c>
      <c r="F67" s="29" t="s">
        <v>55</v>
      </c>
      <c r="G67" s="30">
        <v>24</v>
      </c>
      <c r="H67" s="31">
        <v>0</v>
      </c>
      <c r="I67" s="31">
        <f>ROUND(G67*H67,P4)</f>
        <v>0</v>
      </c>
      <c r="J67" s="26"/>
      <c r="O67" s="32">
        <f>I67*0.21</f>
        <v>0</v>
      </c>
      <c r="P67">
        <v>3</v>
      </c>
    </row>
    <row r="68" spans="1:16" ht="45" x14ac:dyDescent="0.25">
      <c r="A68" s="26" t="s">
        <v>34</v>
      </c>
      <c r="B68" s="33"/>
      <c r="C68" s="34"/>
      <c r="D68" s="34"/>
      <c r="E68" s="28" t="s">
        <v>152</v>
      </c>
      <c r="F68" s="34"/>
      <c r="G68" s="34"/>
      <c r="H68" s="34"/>
      <c r="I68" s="34"/>
      <c r="J68" s="35"/>
    </row>
    <row r="69" spans="1:16" ht="45" x14ac:dyDescent="0.25">
      <c r="A69" s="26" t="s">
        <v>56</v>
      </c>
      <c r="B69" s="33"/>
      <c r="C69" s="34"/>
      <c r="D69" s="34"/>
      <c r="E69" s="40" t="s">
        <v>153</v>
      </c>
      <c r="F69" s="34"/>
      <c r="G69" s="34"/>
      <c r="H69" s="34"/>
      <c r="I69" s="34"/>
      <c r="J69" s="35"/>
    </row>
    <row r="70" spans="1:16" ht="150" x14ac:dyDescent="0.25">
      <c r="A70" s="26" t="s">
        <v>36</v>
      </c>
      <c r="B70" s="33"/>
      <c r="C70" s="34"/>
      <c r="D70" s="34"/>
      <c r="E70" s="28" t="s">
        <v>154</v>
      </c>
      <c r="F70" s="34"/>
      <c r="G70" s="34"/>
      <c r="H70" s="34"/>
      <c r="I70" s="34"/>
      <c r="J70" s="35"/>
    </row>
    <row r="71" spans="1:16" x14ac:dyDescent="0.25">
      <c r="A71" s="20" t="s">
        <v>26</v>
      </c>
      <c r="B71" s="21"/>
      <c r="C71" s="22" t="s">
        <v>155</v>
      </c>
      <c r="D71" s="23"/>
      <c r="E71" s="20" t="s">
        <v>156</v>
      </c>
      <c r="F71" s="23"/>
      <c r="G71" s="23"/>
      <c r="H71" s="23"/>
      <c r="I71" s="24">
        <f>SUMIFS(I72:I83,A72:A83,"P")</f>
        <v>0</v>
      </c>
      <c r="J71" s="25"/>
    </row>
    <row r="72" spans="1:16" x14ac:dyDescent="0.25">
      <c r="A72" s="26" t="s">
        <v>29</v>
      </c>
      <c r="B72" s="26">
        <v>16</v>
      </c>
      <c r="C72" s="27" t="s">
        <v>157</v>
      </c>
      <c r="D72" s="26" t="s">
        <v>31</v>
      </c>
      <c r="E72" s="28" t="s">
        <v>158</v>
      </c>
      <c r="F72" s="29" t="s">
        <v>116</v>
      </c>
      <c r="G72" s="30">
        <v>4.8959999999999999</v>
      </c>
      <c r="H72" s="31">
        <v>0</v>
      </c>
      <c r="I72" s="31">
        <f>ROUND(G72*H72,P4)</f>
        <v>0</v>
      </c>
      <c r="J72" s="26"/>
      <c r="O72" s="32">
        <f>I72*0.21</f>
        <v>0</v>
      </c>
      <c r="P72">
        <v>3</v>
      </c>
    </row>
    <row r="73" spans="1:16" ht="30" x14ac:dyDescent="0.25">
      <c r="A73" s="26" t="s">
        <v>34</v>
      </c>
      <c r="B73" s="33"/>
      <c r="C73" s="34"/>
      <c r="D73" s="34"/>
      <c r="E73" s="28" t="s">
        <v>159</v>
      </c>
      <c r="F73" s="34"/>
      <c r="G73" s="34"/>
      <c r="H73" s="34"/>
      <c r="I73" s="34"/>
      <c r="J73" s="35"/>
    </row>
    <row r="74" spans="1:16" ht="45" x14ac:dyDescent="0.25">
      <c r="A74" s="26" t="s">
        <v>56</v>
      </c>
      <c r="B74" s="33"/>
      <c r="C74" s="34"/>
      <c r="D74" s="34"/>
      <c r="E74" s="40" t="s">
        <v>160</v>
      </c>
      <c r="F74" s="34"/>
      <c r="G74" s="34"/>
      <c r="H74" s="34"/>
      <c r="I74" s="34"/>
      <c r="J74" s="35"/>
    </row>
    <row r="75" spans="1:16" ht="105" x14ac:dyDescent="0.25">
      <c r="A75" s="26" t="s">
        <v>36</v>
      </c>
      <c r="B75" s="33"/>
      <c r="C75" s="34"/>
      <c r="D75" s="34"/>
      <c r="E75" s="28" t="s">
        <v>161</v>
      </c>
      <c r="F75" s="34"/>
      <c r="G75" s="34"/>
      <c r="H75" s="34"/>
      <c r="I75" s="34"/>
      <c r="J75" s="35"/>
    </row>
    <row r="76" spans="1:16" x14ac:dyDescent="0.25">
      <c r="A76" s="26" t="s">
        <v>29</v>
      </c>
      <c r="B76" s="26">
        <v>17</v>
      </c>
      <c r="C76" s="27" t="s">
        <v>162</v>
      </c>
      <c r="D76" s="26" t="s">
        <v>82</v>
      </c>
      <c r="E76" s="28" t="s">
        <v>163</v>
      </c>
      <c r="F76" s="29" t="s">
        <v>116</v>
      </c>
      <c r="G76" s="30">
        <v>129.15600000000001</v>
      </c>
      <c r="H76" s="31">
        <v>0</v>
      </c>
      <c r="I76" s="31">
        <f>ROUND(G76*H76,P4)</f>
        <v>0</v>
      </c>
      <c r="J76" s="26"/>
      <c r="O76" s="32">
        <f>I76*0.21</f>
        <v>0</v>
      </c>
      <c r="P76">
        <v>3</v>
      </c>
    </row>
    <row r="77" spans="1:16" ht="75" x14ac:dyDescent="0.25">
      <c r="A77" s="26" t="s">
        <v>34</v>
      </c>
      <c r="B77" s="33"/>
      <c r="C77" s="34"/>
      <c r="D77" s="34"/>
      <c r="E77" s="28" t="s">
        <v>164</v>
      </c>
      <c r="F77" s="34"/>
      <c r="G77" s="34"/>
      <c r="H77" s="34"/>
      <c r="I77" s="34"/>
      <c r="J77" s="35"/>
    </row>
    <row r="78" spans="1:16" ht="45" x14ac:dyDescent="0.25">
      <c r="A78" s="26" t="s">
        <v>56</v>
      </c>
      <c r="B78" s="33"/>
      <c r="C78" s="34"/>
      <c r="D78" s="34"/>
      <c r="E78" s="40" t="s">
        <v>165</v>
      </c>
      <c r="F78" s="34"/>
      <c r="G78" s="34"/>
      <c r="H78" s="34"/>
      <c r="I78" s="34"/>
      <c r="J78" s="35"/>
    </row>
    <row r="79" spans="1:16" ht="105" x14ac:dyDescent="0.25">
      <c r="A79" s="26" t="s">
        <v>36</v>
      </c>
      <c r="B79" s="33"/>
      <c r="C79" s="34"/>
      <c r="D79" s="34"/>
      <c r="E79" s="28" t="s">
        <v>161</v>
      </c>
      <c r="F79" s="34"/>
      <c r="G79" s="34"/>
      <c r="H79" s="34"/>
      <c r="I79" s="34"/>
      <c r="J79" s="35"/>
    </row>
    <row r="80" spans="1:16" x14ac:dyDescent="0.25">
      <c r="A80" s="26" t="s">
        <v>29</v>
      </c>
      <c r="B80" s="26">
        <v>18</v>
      </c>
      <c r="C80" s="27" t="s">
        <v>162</v>
      </c>
      <c r="D80" s="26" t="s">
        <v>88</v>
      </c>
      <c r="E80" s="28" t="s">
        <v>163</v>
      </c>
      <c r="F80" s="29" t="s">
        <v>116</v>
      </c>
      <c r="G80" s="30">
        <v>19.384</v>
      </c>
      <c r="H80" s="31">
        <v>0</v>
      </c>
      <c r="I80" s="31">
        <f>ROUND(G80*H80,P4)</f>
        <v>0</v>
      </c>
      <c r="J80" s="26"/>
      <c r="O80" s="32">
        <f>I80*0.21</f>
        <v>0</v>
      </c>
      <c r="P80">
        <v>3</v>
      </c>
    </row>
    <row r="81" spans="1:16" ht="45" x14ac:dyDescent="0.25">
      <c r="A81" s="26" t="s">
        <v>34</v>
      </c>
      <c r="B81" s="33"/>
      <c r="C81" s="34"/>
      <c r="D81" s="34"/>
      <c r="E81" s="28" t="s">
        <v>166</v>
      </c>
      <c r="F81" s="34"/>
      <c r="G81" s="34"/>
      <c r="H81" s="34"/>
      <c r="I81" s="34"/>
      <c r="J81" s="35"/>
    </row>
    <row r="82" spans="1:16" ht="75" x14ac:dyDescent="0.25">
      <c r="A82" s="26" t="s">
        <v>56</v>
      </c>
      <c r="B82" s="33"/>
      <c r="C82" s="34"/>
      <c r="D82" s="34"/>
      <c r="E82" s="40" t="s">
        <v>123</v>
      </c>
      <c r="F82" s="34"/>
      <c r="G82" s="34"/>
      <c r="H82" s="34"/>
      <c r="I82" s="34"/>
      <c r="J82" s="35"/>
    </row>
    <row r="83" spans="1:16" ht="105" x14ac:dyDescent="0.25">
      <c r="A83" s="26" t="s">
        <v>36</v>
      </c>
      <c r="B83" s="33"/>
      <c r="C83" s="34"/>
      <c r="D83" s="34"/>
      <c r="E83" s="28" t="s">
        <v>161</v>
      </c>
      <c r="F83" s="34"/>
      <c r="G83" s="34"/>
      <c r="H83" s="34"/>
      <c r="I83" s="34"/>
      <c r="J83" s="35"/>
    </row>
    <row r="84" spans="1:16" x14ac:dyDescent="0.25">
      <c r="A84" s="20" t="s">
        <v>26</v>
      </c>
      <c r="B84" s="21"/>
      <c r="C84" s="22" t="s">
        <v>167</v>
      </c>
      <c r="D84" s="23"/>
      <c r="E84" s="20" t="s">
        <v>168</v>
      </c>
      <c r="F84" s="23"/>
      <c r="G84" s="23"/>
      <c r="H84" s="23"/>
      <c r="I84" s="24">
        <f>SUMIFS(I85:I120,A85:A120,"P")</f>
        <v>0</v>
      </c>
      <c r="J84" s="25"/>
    </row>
    <row r="85" spans="1:16" x14ac:dyDescent="0.25">
      <c r="A85" s="26" t="s">
        <v>29</v>
      </c>
      <c r="B85" s="26">
        <v>19</v>
      </c>
      <c r="C85" s="27" t="s">
        <v>169</v>
      </c>
      <c r="D85" s="26" t="s">
        <v>82</v>
      </c>
      <c r="E85" s="28" t="s">
        <v>170</v>
      </c>
      <c r="F85" s="29" t="s">
        <v>96</v>
      </c>
      <c r="G85" s="30">
        <v>194.56</v>
      </c>
      <c r="H85" s="31">
        <v>0</v>
      </c>
      <c r="I85" s="31">
        <f>ROUND(G85*H85,P4)</f>
        <v>0</v>
      </c>
      <c r="J85" s="26"/>
      <c r="O85" s="32">
        <f>I85*0.21</f>
        <v>0</v>
      </c>
      <c r="P85">
        <v>3</v>
      </c>
    </row>
    <row r="86" spans="1:16" ht="45" x14ac:dyDescent="0.25">
      <c r="A86" s="26" t="s">
        <v>34</v>
      </c>
      <c r="B86" s="33"/>
      <c r="C86" s="34"/>
      <c r="D86" s="34"/>
      <c r="E86" s="28" t="s">
        <v>171</v>
      </c>
      <c r="F86" s="34"/>
      <c r="G86" s="34"/>
      <c r="H86" s="34"/>
      <c r="I86" s="34"/>
      <c r="J86" s="35"/>
    </row>
    <row r="87" spans="1:16" ht="45" x14ac:dyDescent="0.25">
      <c r="A87" s="26" t="s">
        <v>56</v>
      </c>
      <c r="B87" s="33"/>
      <c r="C87" s="34"/>
      <c r="D87" s="34"/>
      <c r="E87" s="40" t="s">
        <v>172</v>
      </c>
      <c r="F87" s="34"/>
      <c r="G87" s="34"/>
      <c r="H87" s="34"/>
      <c r="I87" s="34"/>
      <c r="J87" s="35"/>
    </row>
    <row r="88" spans="1:16" ht="75" x14ac:dyDescent="0.25">
      <c r="A88" s="26" t="s">
        <v>36</v>
      </c>
      <c r="B88" s="33"/>
      <c r="C88" s="34"/>
      <c r="D88" s="34"/>
      <c r="E88" s="28" t="s">
        <v>173</v>
      </c>
      <c r="F88" s="34"/>
      <c r="G88" s="34"/>
      <c r="H88" s="34"/>
      <c r="I88" s="34"/>
      <c r="J88" s="35"/>
    </row>
    <row r="89" spans="1:16" x14ac:dyDescent="0.25">
      <c r="A89" s="26" t="s">
        <v>29</v>
      </c>
      <c r="B89" s="26">
        <v>20</v>
      </c>
      <c r="C89" s="27" t="s">
        <v>174</v>
      </c>
      <c r="D89" s="26" t="s">
        <v>88</v>
      </c>
      <c r="E89" s="28" t="s">
        <v>175</v>
      </c>
      <c r="F89" s="29" t="s">
        <v>96</v>
      </c>
      <c r="G89" s="30">
        <v>96.92</v>
      </c>
      <c r="H89" s="31">
        <v>0</v>
      </c>
      <c r="I89" s="31">
        <f>ROUND(G89*H89,P4)</f>
        <v>0</v>
      </c>
      <c r="J89" s="26"/>
      <c r="O89" s="32">
        <f>I89*0.21</f>
        <v>0</v>
      </c>
      <c r="P89">
        <v>3</v>
      </c>
    </row>
    <row r="90" spans="1:16" ht="30" x14ac:dyDescent="0.25">
      <c r="A90" s="26" t="s">
        <v>34</v>
      </c>
      <c r="B90" s="33"/>
      <c r="C90" s="34"/>
      <c r="D90" s="34"/>
      <c r="E90" s="28" t="s">
        <v>176</v>
      </c>
      <c r="F90" s="34"/>
      <c r="G90" s="34"/>
      <c r="H90" s="34"/>
      <c r="I90" s="34"/>
      <c r="J90" s="35"/>
    </row>
    <row r="91" spans="1:16" ht="60" x14ac:dyDescent="0.25">
      <c r="A91" s="26" t="s">
        <v>56</v>
      </c>
      <c r="B91" s="33"/>
      <c r="C91" s="34"/>
      <c r="D91" s="34"/>
      <c r="E91" s="40" t="s">
        <v>177</v>
      </c>
      <c r="F91" s="34"/>
      <c r="G91" s="34"/>
      <c r="H91" s="34"/>
      <c r="I91" s="34"/>
      <c r="J91" s="35"/>
    </row>
    <row r="92" spans="1:16" ht="120" x14ac:dyDescent="0.25">
      <c r="A92" s="26" t="s">
        <v>36</v>
      </c>
      <c r="B92" s="33"/>
      <c r="C92" s="34"/>
      <c r="D92" s="34"/>
      <c r="E92" s="28" t="s">
        <v>178</v>
      </c>
      <c r="F92" s="34"/>
      <c r="G92" s="34"/>
      <c r="H92" s="34"/>
      <c r="I92" s="34"/>
      <c r="J92" s="35"/>
    </row>
    <row r="93" spans="1:16" x14ac:dyDescent="0.25">
      <c r="A93" s="26" t="s">
        <v>29</v>
      </c>
      <c r="B93" s="26">
        <v>21</v>
      </c>
      <c r="C93" s="27" t="s">
        <v>179</v>
      </c>
      <c r="D93" s="26" t="s">
        <v>82</v>
      </c>
      <c r="E93" s="28" t="s">
        <v>180</v>
      </c>
      <c r="F93" s="29" t="s">
        <v>96</v>
      </c>
      <c r="G93" s="30">
        <v>194.56</v>
      </c>
      <c r="H93" s="31">
        <v>0</v>
      </c>
      <c r="I93" s="31">
        <f>ROUND(G93*H93,P4)</f>
        <v>0</v>
      </c>
      <c r="J93" s="26"/>
      <c r="O93" s="32">
        <f>I93*0.21</f>
        <v>0</v>
      </c>
      <c r="P93">
        <v>3</v>
      </c>
    </row>
    <row r="94" spans="1:16" ht="45" x14ac:dyDescent="0.25">
      <c r="A94" s="26" t="s">
        <v>34</v>
      </c>
      <c r="B94" s="33"/>
      <c r="C94" s="34"/>
      <c r="D94" s="34"/>
      <c r="E94" s="28" t="s">
        <v>181</v>
      </c>
      <c r="F94" s="34"/>
      <c r="G94" s="34"/>
      <c r="H94" s="34"/>
      <c r="I94" s="34"/>
      <c r="J94" s="35"/>
    </row>
    <row r="95" spans="1:16" ht="45" x14ac:dyDescent="0.25">
      <c r="A95" s="26" t="s">
        <v>56</v>
      </c>
      <c r="B95" s="33"/>
      <c r="C95" s="34"/>
      <c r="D95" s="34"/>
      <c r="E95" s="40" t="s">
        <v>172</v>
      </c>
      <c r="F95" s="34"/>
      <c r="G95" s="34"/>
      <c r="H95" s="34"/>
      <c r="I95" s="34"/>
      <c r="J95" s="35"/>
    </row>
    <row r="96" spans="1:16" ht="75" x14ac:dyDescent="0.25">
      <c r="A96" s="26" t="s">
        <v>36</v>
      </c>
      <c r="B96" s="33"/>
      <c r="C96" s="34"/>
      <c r="D96" s="34"/>
      <c r="E96" s="28" t="s">
        <v>173</v>
      </c>
      <c r="F96" s="34"/>
      <c r="G96" s="34"/>
      <c r="H96" s="34"/>
      <c r="I96" s="34"/>
      <c r="J96" s="35"/>
    </row>
    <row r="97" spans="1:16" x14ac:dyDescent="0.25">
      <c r="A97" s="26" t="s">
        <v>29</v>
      </c>
      <c r="B97" s="26">
        <v>22</v>
      </c>
      <c r="C97" s="27" t="s">
        <v>169</v>
      </c>
      <c r="D97" s="26" t="s">
        <v>88</v>
      </c>
      <c r="E97" s="28" t="s">
        <v>170</v>
      </c>
      <c r="F97" s="29" t="s">
        <v>96</v>
      </c>
      <c r="G97" s="30">
        <v>96.92</v>
      </c>
      <c r="H97" s="31">
        <v>0</v>
      </c>
      <c r="I97" s="31">
        <f>ROUND(G97*H97,P4)</f>
        <v>0</v>
      </c>
      <c r="J97" s="26"/>
      <c r="O97" s="32">
        <f>I97*0.21</f>
        <v>0</v>
      </c>
      <c r="P97">
        <v>3</v>
      </c>
    </row>
    <row r="98" spans="1:16" ht="30" x14ac:dyDescent="0.25">
      <c r="A98" s="26" t="s">
        <v>34</v>
      </c>
      <c r="B98" s="33"/>
      <c r="C98" s="34"/>
      <c r="D98" s="34"/>
      <c r="E98" s="28" t="s">
        <v>182</v>
      </c>
      <c r="F98" s="34"/>
      <c r="G98" s="34"/>
      <c r="H98" s="34"/>
      <c r="I98" s="34"/>
      <c r="J98" s="35"/>
    </row>
    <row r="99" spans="1:16" ht="60" x14ac:dyDescent="0.25">
      <c r="A99" s="26" t="s">
        <v>56</v>
      </c>
      <c r="B99" s="33"/>
      <c r="C99" s="34"/>
      <c r="D99" s="34"/>
      <c r="E99" s="40" t="s">
        <v>177</v>
      </c>
      <c r="F99" s="34"/>
      <c r="G99" s="34"/>
      <c r="H99" s="34"/>
      <c r="I99" s="34"/>
      <c r="J99" s="35"/>
    </row>
    <row r="100" spans="1:16" ht="120" x14ac:dyDescent="0.25">
      <c r="A100" s="26" t="s">
        <v>36</v>
      </c>
      <c r="B100" s="33"/>
      <c r="C100" s="34"/>
      <c r="D100" s="34"/>
      <c r="E100" s="28" t="s">
        <v>178</v>
      </c>
      <c r="F100" s="34"/>
      <c r="G100" s="34"/>
      <c r="H100" s="34"/>
      <c r="I100" s="34"/>
      <c r="J100" s="35"/>
    </row>
    <row r="101" spans="1:16" x14ac:dyDescent="0.25">
      <c r="A101" s="26" t="s">
        <v>29</v>
      </c>
      <c r="B101" s="26">
        <v>23</v>
      </c>
      <c r="C101" s="27" t="s">
        <v>183</v>
      </c>
      <c r="D101" s="26" t="s">
        <v>31</v>
      </c>
      <c r="E101" s="28" t="s">
        <v>184</v>
      </c>
      <c r="F101" s="29" t="s">
        <v>96</v>
      </c>
      <c r="G101" s="30">
        <v>96.92</v>
      </c>
      <c r="H101" s="31">
        <v>0</v>
      </c>
      <c r="I101" s="31">
        <f>ROUND(G101*H101,P4)</f>
        <v>0</v>
      </c>
      <c r="J101" s="26"/>
      <c r="O101" s="32">
        <f>I101*0.21</f>
        <v>0</v>
      </c>
      <c r="P101">
        <v>3</v>
      </c>
    </row>
    <row r="102" spans="1:16" x14ac:dyDescent="0.25">
      <c r="A102" s="26" t="s">
        <v>34</v>
      </c>
      <c r="B102" s="33"/>
      <c r="C102" s="34"/>
      <c r="D102" s="34"/>
      <c r="E102" s="39" t="s">
        <v>31</v>
      </c>
      <c r="F102" s="34"/>
      <c r="G102" s="34"/>
      <c r="H102" s="34"/>
      <c r="I102" s="34"/>
      <c r="J102" s="35"/>
    </row>
    <row r="103" spans="1:16" ht="60" x14ac:dyDescent="0.25">
      <c r="A103" s="26" t="s">
        <v>56</v>
      </c>
      <c r="B103" s="33"/>
      <c r="C103" s="34"/>
      <c r="D103" s="34"/>
      <c r="E103" s="40" t="s">
        <v>177</v>
      </c>
      <c r="F103" s="34"/>
      <c r="G103" s="34"/>
      <c r="H103" s="34"/>
      <c r="I103" s="34"/>
      <c r="J103" s="35"/>
    </row>
    <row r="104" spans="1:16" ht="195" x14ac:dyDescent="0.25">
      <c r="A104" s="26" t="s">
        <v>36</v>
      </c>
      <c r="B104" s="33"/>
      <c r="C104" s="34"/>
      <c r="D104" s="34"/>
      <c r="E104" s="28" t="s">
        <v>185</v>
      </c>
      <c r="F104" s="34"/>
      <c r="G104" s="34"/>
      <c r="H104" s="34"/>
      <c r="I104" s="34"/>
      <c r="J104" s="35"/>
    </row>
    <row r="105" spans="1:16" x14ac:dyDescent="0.25">
      <c r="A105" s="26" t="s">
        <v>29</v>
      </c>
      <c r="B105" s="26">
        <v>24</v>
      </c>
      <c r="C105" s="27" t="s">
        <v>186</v>
      </c>
      <c r="D105" s="26" t="s">
        <v>31</v>
      </c>
      <c r="E105" s="28" t="s">
        <v>187</v>
      </c>
      <c r="F105" s="29" t="s">
        <v>96</v>
      </c>
      <c r="G105" s="30">
        <v>389.12</v>
      </c>
      <c r="H105" s="31">
        <v>0</v>
      </c>
      <c r="I105" s="31">
        <f>ROUND(G105*H105,P4)</f>
        <v>0</v>
      </c>
      <c r="J105" s="26"/>
      <c r="O105" s="32">
        <f>I105*0.21</f>
        <v>0</v>
      </c>
      <c r="P105">
        <v>3</v>
      </c>
    </row>
    <row r="106" spans="1:16" ht="45" x14ac:dyDescent="0.25">
      <c r="A106" s="26" t="s">
        <v>34</v>
      </c>
      <c r="B106" s="33"/>
      <c r="C106" s="34"/>
      <c r="D106" s="34"/>
      <c r="E106" s="28" t="s">
        <v>188</v>
      </c>
      <c r="F106" s="34"/>
      <c r="G106" s="34"/>
      <c r="H106" s="34"/>
      <c r="I106" s="34"/>
      <c r="J106" s="35"/>
    </row>
    <row r="107" spans="1:16" ht="45" x14ac:dyDescent="0.25">
      <c r="A107" s="26" t="s">
        <v>56</v>
      </c>
      <c r="B107" s="33"/>
      <c r="C107" s="34"/>
      <c r="D107" s="34"/>
      <c r="E107" s="40" t="s">
        <v>189</v>
      </c>
      <c r="F107" s="34"/>
      <c r="G107" s="34"/>
      <c r="H107" s="34"/>
      <c r="I107" s="34"/>
      <c r="J107" s="35"/>
    </row>
    <row r="108" spans="1:16" ht="165" x14ac:dyDescent="0.25">
      <c r="A108" s="26" t="s">
        <v>36</v>
      </c>
      <c r="B108" s="33"/>
      <c r="C108" s="34"/>
      <c r="D108" s="34"/>
      <c r="E108" s="28" t="s">
        <v>190</v>
      </c>
      <c r="F108" s="34"/>
      <c r="G108" s="34"/>
      <c r="H108" s="34"/>
      <c r="I108" s="34"/>
      <c r="J108" s="35"/>
    </row>
    <row r="109" spans="1:16" x14ac:dyDescent="0.25">
      <c r="A109" s="26" t="s">
        <v>29</v>
      </c>
      <c r="B109" s="26">
        <v>25</v>
      </c>
      <c r="C109" s="27" t="s">
        <v>191</v>
      </c>
      <c r="D109" s="26" t="s">
        <v>31</v>
      </c>
      <c r="E109" s="28" t="s">
        <v>192</v>
      </c>
      <c r="F109" s="29" t="s">
        <v>96</v>
      </c>
      <c r="G109" s="30">
        <v>96.92</v>
      </c>
      <c r="H109" s="31">
        <v>0</v>
      </c>
      <c r="I109" s="31">
        <f>ROUND(G109*H109,P4)</f>
        <v>0</v>
      </c>
      <c r="J109" s="26"/>
      <c r="O109" s="32">
        <f>I109*0.21</f>
        <v>0</v>
      </c>
      <c r="P109">
        <v>3</v>
      </c>
    </row>
    <row r="110" spans="1:16" ht="30" x14ac:dyDescent="0.25">
      <c r="A110" s="26" t="s">
        <v>34</v>
      </c>
      <c r="B110" s="33"/>
      <c r="C110" s="34"/>
      <c r="D110" s="34"/>
      <c r="E110" s="28" t="s">
        <v>193</v>
      </c>
      <c r="F110" s="34"/>
      <c r="G110" s="34"/>
      <c r="H110" s="34"/>
      <c r="I110" s="34"/>
      <c r="J110" s="35"/>
    </row>
    <row r="111" spans="1:16" ht="60" x14ac:dyDescent="0.25">
      <c r="A111" s="26" t="s">
        <v>56</v>
      </c>
      <c r="B111" s="33"/>
      <c r="C111" s="34"/>
      <c r="D111" s="34"/>
      <c r="E111" s="40" t="s">
        <v>177</v>
      </c>
      <c r="F111" s="34"/>
      <c r="G111" s="34"/>
      <c r="H111" s="34"/>
      <c r="I111" s="34"/>
      <c r="J111" s="35"/>
    </row>
    <row r="112" spans="1:16" ht="165" x14ac:dyDescent="0.25">
      <c r="A112" s="26" t="s">
        <v>36</v>
      </c>
      <c r="B112" s="33"/>
      <c r="C112" s="34"/>
      <c r="D112" s="34"/>
      <c r="E112" s="28" t="s">
        <v>190</v>
      </c>
      <c r="F112" s="34"/>
      <c r="G112" s="34"/>
      <c r="H112" s="34"/>
      <c r="I112" s="34"/>
      <c r="J112" s="35"/>
    </row>
    <row r="113" spans="1:16" x14ac:dyDescent="0.25">
      <c r="A113" s="26" t="s">
        <v>29</v>
      </c>
      <c r="B113" s="26">
        <v>26</v>
      </c>
      <c r="C113" s="27" t="s">
        <v>194</v>
      </c>
      <c r="D113" s="26" t="s">
        <v>31</v>
      </c>
      <c r="E113" s="28" t="s">
        <v>195</v>
      </c>
      <c r="F113" s="29" t="s">
        <v>84</v>
      </c>
      <c r="G113" s="30">
        <v>11.673999999999999</v>
      </c>
      <c r="H113" s="31">
        <v>0</v>
      </c>
      <c r="I113" s="31">
        <f>ROUND(G113*H113,P4)</f>
        <v>0</v>
      </c>
      <c r="J113" s="26"/>
      <c r="O113" s="32">
        <f>I113*0.21</f>
        <v>0</v>
      </c>
      <c r="P113">
        <v>3</v>
      </c>
    </row>
    <row r="114" spans="1:16" ht="75" x14ac:dyDescent="0.25">
      <c r="A114" s="26" t="s">
        <v>34</v>
      </c>
      <c r="B114" s="33"/>
      <c r="C114" s="34"/>
      <c r="D114" s="34"/>
      <c r="E114" s="28" t="s">
        <v>196</v>
      </c>
      <c r="F114" s="34"/>
      <c r="G114" s="34"/>
      <c r="H114" s="34"/>
      <c r="I114" s="34"/>
      <c r="J114" s="35"/>
    </row>
    <row r="115" spans="1:16" ht="45" x14ac:dyDescent="0.25">
      <c r="A115" s="26" t="s">
        <v>56</v>
      </c>
      <c r="B115" s="33"/>
      <c r="C115" s="34"/>
      <c r="D115" s="34"/>
      <c r="E115" s="40" t="s">
        <v>197</v>
      </c>
      <c r="F115" s="34"/>
      <c r="G115" s="34"/>
      <c r="H115" s="34"/>
      <c r="I115" s="34"/>
      <c r="J115" s="35"/>
    </row>
    <row r="116" spans="1:16" ht="135" x14ac:dyDescent="0.25">
      <c r="A116" s="26" t="s">
        <v>36</v>
      </c>
      <c r="B116" s="33"/>
      <c r="C116" s="34"/>
      <c r="D116" s="34"/>
      <c r="E116" s="28" t="s">
        <v>198</v>
      </c>
      <c r="F116" s="34"/>
      <c r="G116" s="34"/>
      <c r="H116" s="34"/>
      <c r="I116" s="34"/>
      <c r="J116" s="35"/>
    </row>
    <row r="117" spans="1:16" x14ac:dyDescent="0.25">
      <c r="A117" s="26" t="s">
        <v>29</v>
      </c>
      <c r="B117" s="26">
        <v>27</v>
      </c>
      <c r="C117" s="27" t="s">
        <v>199</v>
      </c>
      <c r="D117" s="26" t="s">
        <v>31</v>
      </c>
      <c r="E117" s="28" t="s">
        <v>200</v>
      </c>
      <c r="F117" s="29" t="s">
        <v>96</v>
      </c>
      <c r="G117" s="30">
        <v>24</v>
      </c>
      <c r="H117" s="31">
        <v>0</v>
      </c>
      <c r="I117" s="31">
        <f>ROUND(G117*H117,P4)</f>
        <v>0</v>
      </c>
      <c r="J117" s="26"/>
      <c r="O117" s="32">
        <f>I117*0.21</f>
        <v>0</v>
      </c>
      <c r="P117">
        <v>3</v>
      </c>
    </row>
    <row r="118" spans="1:16" x14ac:dyDescent="0.25">
      <c r="A118" s="26" t="s">
        <v>34</v>
      </c>
      <c r="B118" s="33"/>
      <c r="C118" s="34"/>
      <c r="D118" s="34"/>
      <c r="E118" s="28" t="s">
        <v>201</v>
      </c>
      <c r="F118" s="34"/>
      <c r="G118" s="34"/>
      <c r="H118" s="34"/>
      <c r="I118" s="34"/>
      <c r="J118" s="35"/>
    </row>
    <row r="119" spans="1:16" ht="45" x14ac:dyDescent="0.25">
      <c r="A119" s="26" t="s">
        <v>56</v>
      </c>
      <c r="B119" s="33"/>
      <c r="C119" s="34"/>
      <c r="D119" s="34"/>
      <c r="E119" s="40" t="s">
        <v>202</v>
      </c>
      <c r="F119" s="34"/>
      <c r="G119" s="34"/>
      <c r="H119" s="34"/>
      <c r="I119" s="34"/>
      <c r="J119" s="35"/>
    </row>
    <row r="120" spans="1:16" ht="210" x14ac:dyDescent="0.25">
      <c r="A120" s="26" t="s">
        <v>36</v>
      </c>
      <c r="B120" s="33"/>
      <c r="C120" s="34"/>
      <c r="D120" s="34"/>
      <c r="E120" s="28" t="s">
        <v>203</v>
      </c>
      <c r="F120" s="34"/>
      <c r="G120" s="34"/>
      <c r="H120" s="34"/>
      <c r="I120" s="34"/>
      <c r="J120" s="35"/>
    </row>
    <row r="121" spans="1:16" x14ac:dyDescent="0.25">
      <c r="A121" s="20" t="s">
        <v>26</v>
      </c>
      <c r="B121" s="21"/>
      <c r="C121" s="22" t="s">
        <v>204</v>
      </c>
      <c r="D121" s="23"/>
      <c r="E121" s="20" t="s">
        <v>205</v>
      </c>
      <c r="F121" s="23"/>
      <c r="G121" s="23"/>
      <c r="H121" s="23"/>
      <c r="I121" s="24">
        <f>SUMIFS(I122:I125,A122:A125,"P")</f>
        <v>0</v>
      </c>
      <c r="J121" s="25"/>
    </row>
    <row r="122" spans="1:16" x14ac:dyDescent="0.25">
      <c r="A122" s="26" t="s">
        <v>29</v>
      </c>
      <c r="B122" s="26">
        <v>28</v>
      </c>
      <c r="C122" s="27" t="s">
        <v>206</v>
      </c>
      <c r="D122" s="26" t="s">
        <v>31</v>
      </c>
      <c r="E122" s="28" t="s">
        <v>207</v>
      </c>
      <c r="F122" s="29" t="s">
        <v>96</v>
      </c>
      <c r="G122" s="30">
        <v>60</v>
      </c>
      <c r="H122" s="31">
        <v>0</v>
      </c>
      <c r="I122" s="31">
        <f>ROUND(G122*H122,P4)</f>
        <v>0</v>
      </c>
      <c r="J122" s="26"/>
      <c r="O122" s="32">
        <f>I122*0.21</f>
        <v>0</v>
      </c>
      <c r="P122">
        <v>3</v>
      </c>
    </row>
    <row r="123" spans="1:16" ht="60" x14ac:dyDescent="0.25">
      <c r="A123" s="26" t="s">
        <v>34</v>
      </c>
      <c r="B123" s="33"/>
      <c r="C123" s="34"/>
      <c r="D123" s="34"/>
      <c r="E123" s="28" t="s">
        <v>208</v>
      </c>
      <c r="F123" s="34"/>
      <c r="G123" s="34"/>
      <c r="H123" s="34"/>
      <c r="I123" s="34"/>
      <c r="J123" s="35"/>
    </row>
    <row r="124" spans="1:16" ht="45" x14ac:dyDescent="0.25">
      <c r="A124" s="26" t="s">
        <v>56</v>
      </c>
      <c r="B124" s="33"/>
      <c r="C124" s="34"/>
      <c r="D124" s="34"/>
      <c r="E124" s="40" t="s">
        <v>209</v>
      </c>
      <c r="F124" s="34"/>
      <c r="G124" s="34"/>
      <c r="H124" s="34"/>
      <c r="I124" s="34"/>
      <c r="J124" s="35"/>
    </row>
    <row r="125" spans="1:16" ht="105" x14ac:dyDescent="0.25">
      <c r="A125" s="26" t="s">
        <v>36</v>
      </c>
      <c r="B125" s="33"/>
      <c r="C125" s="34"/>
      <c r="D125" s="34"/>
      <c r="E125" s="28" t="s">
        <v>210</v>
      </c>
      <c r="F125" s="34"/>
      <c r="G125" s="34"/>
      <c r="H125" s="34"/>
      <c r="I125" s="34"/>
      <c r="J125" s="35"/>
    </row>
    <row r="126" spans="1:16" x14ac:dyDescent="0.25">
      <c r="A126" s="20" t="s">
        <v>26</v>
      </c>
      <c r="B126" s="21"/>
      <c r="C126" s="22" t="s">
        <v>211</v>
      </c>
      <c r="D126" s="23"/>
      <c r="E126" s="20" t="s">
        <v>212</v>
      </c>
      <c r="F126" s="23"/>
      <c r="G126" s="23"/>
      <c r="H126" s="23"/>
      <c r="I126" s="24">
        <f>SUMIFS(I127:I154,A127:A154,"P")</f>
        <v>0</v>
      </c>
      <c r="J126" s="25"/>
    </row>
    <row r="127" spans="1:16" x14ac:dyDescent="0.25">
      <c r="A127" s="26" t="s">
        <v>29</v>
      </c>
      <c r="B127" s="26">
        <v>29</v>
      </c>
      <c r="C127" s="27" t="s">
        <v>213</v>
      </c>
      <c r="D127" s="26" t="s">
        <v>31</v>
      </c>
      <c r="E127" s="28" t="s">
        <v>214</v>
      </c>
      <c r="F127" s="29" t="s">
        <v>146</v>
      </c>
      <c r="G127" s="30">
        <v>48</v>
      </c>
      <c r="H127" s="31">
        <v>0</v>
      </c>
      <c r="I127" s="31">
        <f>ROUND(G127*H127,P4)</f>
        <v>0</v>
      </c>
      <c r="J127" s="26"/>
      <c r="O127" s="32">
        <f>I127*0.21</f>
        <v>0</v>
      </c>
      <c r="P127">
        <v>3</v>
      </c>
    </row>
    <row r="128" spans="1:16" x14ac:dyDescent="0.25">
      <c r="A128" s="26" t="s">
        <v>34</v>
      </c>
      <c r="B128" s="33"/>
      <c r="C128" s="34"/>
      <c r="D128" s="34"/>
      <c r="E128" s="28" t="s">
        <v>215</v>
      </c>
      <c r="F128" s="34"/>
      <c r="G128" s="34"/>
      <c r="H128" s="34"/>
      <c r="I128" s="34"/>
      <c r="J128" s="35"/>
    </row>
    <row r="129" spans="1:16" ht="45" x14ac:dyDescent="0.25">
      <c r="A129" s="26" t="s">
        <v>56</v>
      </c>
      <c r="B129" s="33"/>
      <c r="C129" s="34"/>
      <c r="D129" s="34"/>
      <c r="E129" s="40" t="s">
        <v>216</v>
      </c>
      <c r="F129" s="34"/>
      <c r="G129" s="34"/>
      <c r="H129" s="34"/>
      <c r="I129" s="34"/>
      <c r="J129" s="35"/>
    </row>
    <row r="130" spans="1:16" ht="105" x14ac:dyDescent="0.25">
      <c r="A130" s="26" t="s">
        <v>36</v>
      </c>
      <c r="B130" s="33"/>
      <c r="C130" s="34"/>
      <c r="D130" s="34"/>
      <c r="E130" s="28" t="s">
        <v>217</v>
      </c>
      <c r="F130" s="34"/>
      <c r="G130" s="34"/>
      <c r="H130" s="34"/>
      <c r="I130" s="34"/>
      <c r="J130" s="35"/>
    </row>
    <row r="131" spans="1:16" ht="30" x14ac:dyDescent="0.25">
      <c r="A131" s="26" t="s">
        <v>29</v>
      </c>
      <c r="B131" s="26">
        <v>30</v>
      </c>
      <c r="C131" s="27" t="s">
        <v>218</v>
      </c>
      <c r="D131" s="26" t="s">
        <v>31</v>
      </c>
      <c r="E131" s="28" t="s">
        <v>219</v>
      </c>
      <c r="F131" s="29" t="s">
        <v>146</v>
      </c>
      <c r="G131" s="30">
        <v>32</v>
      </c>
      <c r="H131" s="31">
        <v>0</v>
      </c>
      <c r="I131" s="31">
        <f>ROUND(G131*H131,P4)</f>
        <v>0</v>
      </c>
      <c r="J131" s="26"/>
      <c r="O131" s="32">
        <f>I131*0.21</f>
        <v>0</v>
      </c>
      <c r="P131">
        <v>3</v>
      </c>
    </row>
    <row r="132" spans="1:16" ht="45" x14ac:dyDescent="0.25">
      <c r="A132" s="26" t="s">
        <v>34</v>
      </c>
      <c r="B132" s="33"/>
      <c r="C132" s="34"/>
      <c r="D132" s="34"/>
      <c r="E132" s="28" t="s">
        <v>220</v>
      </c>
      <c r="F132" s="34"/>
      <c r="G132" s="34"/>
      <c r="H132" s="34"/>
      <c r="I132" s="34"/>
      <c r="J132" s="35"/>
    </row>
    <row r="133" spans="1:16" ht="45" x14ac:dyDescent="0.25">
      <c r="A133" s="26" t="s">
        <v>56</v>
      </c>
      <c r="B133" s="33"/>
      <c r="C133" s="34"/>
      <c r="D133" s="34"/>
      <c r="E133" s="40" t="s">
        <v>221</v>
      </c>
      <c r="F133" s="34"/>
      <c r="G133" s="34"/>
      <c r="H133" s="34"/>
      <c r="I133" s="34"/>
      <c r="J133" s="35"/>
    </row>
    <row r="134" spans="1:16" ht="165" x14ac:dyDescent="0.25">
      <c r="A134" s="26" t="s">
        <v>36</v>
      </c>
      <c r="B134" s="33"/>
      <c r="C134" s="34"/>
      <c r="D134" s="34"/>
      <c r="E134" s="28" t="s">
        <v>222</v>
      </c>
      <c r="F134" s="34"/>
      <c r="G134" s="34"/>
      <c r="H134" s="34"/>
      <c r="I134" s="34"/>
      <c r="J134" s="35"/>
    </row>
    <row r="135" spans="1:16" ht="30" x14ac:dyDescent="0.25">
      <c r="A135" s="26" t="s">
        <v>29</v>
      </c>
      <c r="B135" s="26">
        <v>31</v>
      </c>
      <c r="C135" s="27" t="s">
        <v>223</v>
      </c>
      <c r="D135" s="26" t="s">
        <v>88</v>
      </c>
      <c r="E135" s="28" t="s">
        <v>224</v>
      </c>
      <c r="F135" s="29" t="s">
        <v>146</v>
      </c>
      <c r="G135" s="30">
        <v>48</v>
      </c>
      <c r="H135" s="31">
        <v>0</v>
      </c>
      <c r="I135" s="31">
        <f>ROUND(G135*H135,P4)</f>
        <v>0</v>
      </c>
      <c r="J135" s="26"/>
      <c r="O135" s="32">
        <f>I135*0.21</f>
        <v>0</v>
      </c>
      <c r="P135">
        <v>3</v>
      </c>
    </row>
    <row r="136" spans="1:16" x14ac:dyDescent="0.25">
      <c r="A136" s="26" t="s">
        <v>34</v>
      </c>
      <c r="B136" s="33"/>
      <c r="C136" s="34"/>
      <c r="D136" s="34"/>
      <c r="E136" s="28" t="s">
        <v>225</v>
      </c>
      <c r="F136" s="34"/>
      <c r="G136" s="34"/>
      <c r="H136" s="34"/>
      <c r="I136" s="34"/>
      <c r="J136" s="35"/>
    </row>
    <row r="137" spans="1:16" ht="45" x14ac:dyDescent="0.25">
      <c r="A137" s="26" t="s">
        <v>56</v>
      </c>
      <c r="B137" s="33"/>
      <c r="C137" s="34"/>
      <c r="D137" s="34"/>
      <c r="E137" s="40" t="s">
        <v>216</v>
      </c>
      <c r="F137" s="34"/>
      <c r="G137" s="34"/>
      <c r="H137" s="34"/>
      <c r="I137" s="34"/>
      <c r="J137" s="35"/>
    </row>
    <row r="138" spans="1:16" ht="45" x14ac:dyDescent="0.25">
      <c r="A138" s="26" t="s">
        <v>36</v>
      </c>
      <c r="B138" s="33"/>
      <c r="C138" s="34"/>
      <c r="D138" s="34"/>
      <c r="E138" s="28" t="s">
        <v>226</v>
      </c>
      <c r="F138" s="34"/>
      <c r="G138" s="34"/>
      <c r="H138" s="34"/>
      <c r="I138" s="34"/>
      <c r="J138" s="35"/>
    </row>
    <row r="139" spans="1:16" x14ac:dyDescent="0.25">
      <c r="A139" s="26" t="s">
        <v>29</v>
      </c>
      <c r="B139" s="26">
        <v>32</v>
      </c>
      <c r="C139" s="27" t="s">
        <v>227</v>
      </c>
      <c r="D139" s="26" t="s">
        <v>31</v>
      </c>
      <c r="E139" s="28" t="s">
        <v>228</v>
      </c>
      <c r="F139" s="29" t="s">
        <v>146</v>
      </c>
      <c r="G139" s="30">
        <v>2</v>
      </c>
      <c r="H139" s="31">
        <v>0</v>
      </c>
      <c r="I139" s="31">
        <f>ROUND(G139*H139,P4)</f>
        <v>0</v>
      </c>
      <c r="J139" s="26"/>
      <c r="O139" s="32">
        <f>I139*0.21</f>
        <v>0</v>
      </c>
      <c r="P139">
        <v>3</v>
      </c>
    </row>
    <row r="140" spans="1:16" ht="45" x14ac:dyDescent="0.25">
      <c r="A140" s="26" t="s">
        <v>34</v>
      </c>
      <c r="B140" s="33"/>
      <c r="C140" s="34"/>
      <c r="D140" s="34"/>
      <c r="E140" s="28" t="s">
        <v>229</v>
      </c>
      <c r="F140" s="34"/>
      <c r="G140" s="34"/>
      <c r="H140" s="34"/>
      <c r="I140" s="34"/>
      <c r="J140" s="35"/>
    </row>
    <row r="141" spans="1:16" ht="30" x14ac:dyDescent="0.25">
      <c r="A141" s="26" t="s">
        <v>56</v>
      </c>
      <c r="B141" s="33"/>
      <c r="C141" s="34"/>
      <c r="D141" s="34"/>
      <c r="E141" s="40" t="s">
        <v>230</v>
      </c>
      <c r="F141" s="34"/>
      <c r="G141" s="34"/>
      <c r="H141" s="34"/>
      <c r="I141" s="34"/>
      <c r="J141" s="35"/>
    </row>
    <row r="142" spans="1:16" ht="30" x14ac:dyDescent="0.25">
      <c r="A142" s="26" t="s">
        <v>36</v>
      </c>
      <c r="B142" s="33"/>
      <c r="C142" s="34"/>
      <c r="D142" s="34"/>
      <c r="E142" s="28" t="s">
        <v>231</v>
      </c>
      <c r="F142" s="34"/>
      <c r="G142" s="34"/>
      <c r="H142" s="34"/>
      <c r="I142" s="34"/>
      <c r="J142" s="35"/>
    </row>
    <row r="143" spans="1:16" x14ac:dyDescent="0.25">
      <c r="A143" s="26" t="s">
        <v>29</v>
      </c>
      <c r="B143" s="26">
        <v>33</v>
      </c>
      <c r="C143" s="27" t="s">
        <v>232</v>
      </c>
      <c r="D143" s="26" t="s">
        <v>31</v>
      </c>
      <c r="E143" s="28" t="s">
        <v>233</v>
      </c>
      <c r="F143" s="29" t="s">
        <v>146</v>
      </c>
      <c r="G143" s="30">
        <v>57.96</v>
      </c>
      <c r="H143" s="31">
        <v>0</v>
      </c>
      <c r="I143" s="31">
        <f>ROUND(G143*H143,P4)</f>
        <v>0</v>
      </c>
      <c r="J143" s="26"/>
      <c r="O143" s="32">
        <f>I143*0.21</f>
        <v>0</v>
      </c>
      <c r="P143">
        <v>3</v>
      </c>
    </row>
    <row r="144" spans="1:16" ht="30" x14ac:dyDescent="0.25">
      <c r="A144" s="26" t="s">
        <v>34</v>
      </c>
      <c r="B144" s="33"/>
      <c r="C144" s="34"/>
      <c r="D144" s="34"/>
      <c r="E144" s="28" t="s">
        <v>234</v>
      </c>
      <c r="F144" s="34"/>
      <c r="G144" s="34"/>
      <c r="H144" s="34"/>
      <c r="I144" s="34"/>
      <c r="J144" s="35"/>
    </row>
    <row r="145" spans="1:16" ht="75" x14ac:dyDescent="0.25">
      <c r="A145" s="26" t="s">
        <v>56</v>
      </c>
      <c r="B145" s="33"/>
      <c r="C145" s="34"/>
      <c r="D145" s="34"/>
      <c r="E145" s="40" t="s">
        <v>235</v>
      </c>
      <c r="F145" s="34"/>
      <c r="G145" s="34"/>
      <c r="H145" s="34"/>
      <c r="I145" s="34"/>
      <c r="J145" s="35"/>
    </row>
    <row r="146" spans="1:16" ht="90" x14ac:dyDescent="0.25">
      <c r="A146" s="26" t="s">
        <v>36</v>
      </c>
      <c r="B146" s="33"/>
      <c r="C146" s="34"/>
      <c r="D146" s="34"/>
      <c r="E146" s="28" t="s">
        <v>236</v>
      </c>
      <c r="F146" s="34"/>
      <c r="G146" s="34"/>
      <c r="H146" s="34"/>
      <c r="I146" s="34"/>
      <c r="J146" s="35"/>
    </row>
    <row r="147" spans="1:16" x14ac:dyDescent="0.25">
      <c r="A147" s="26" t="s">
        <v>29</v>
      </c>
      <c r="B147" s="26">
        <v>34</v>
      </c>
      <c r="C147" s="27" t="s">
        <v>237</v>
      </c>
      <c r="D147" s="26" t="s">
        <v>31</v>
      </c>
      <c r="E147" s="28" t="s">
        <v>238</v>
      </c>
      <c r="F147" s="29" t="s">
        <v>146</v>
      </c>
      <c r="G147" s="30">
        <v>23.23</v>
      </c>
      <c r="H147" s="31">
        <v>0</v>
      </c>
      <c r="I147" s="31">
        <f>ROUND(G147*H147,P4)</f>
        <v>0</v>
      </c>
      <c r="J147" s="26"/>
      <c r="O147" s="32">
        <f>I147*0.21</f>
        <v>0</v>
      </c>
      <c r="P147">
        <v>3</v>
      </c>
    </row>
    <row r="148" spans="1:16" ht="30" x14ac:dyDescent="0.25">
      <c r="A148" s="26" t="s">
        <v>34</v>
      </c>
      <c r="B148" s="33"/>
      <c r="C148" s="34"/>
      <c r="D148" s="34"/>
      <c r="E148" s="28" t="s">
        <v>239</v>
      </c>
      <c r="F148" s="34"/>
      <c r="G148" s="34"/>
      <c r="H148" s="34"/>
      <c r="I148" s="34"/>
      <c r="J148" s="35"/>
    </row>
    <row r="149" spans="1:16" ht="45" x14ac:dyDescent="0.25">
      <c r="A149" s="26" t="s">
        <v>56</v>
      </c>
      <c r="B149" s="33"/>
      <c r="C149" s="34"/>
      <c r="D149" s="34"/>
      <c r="E149" s="40" t="s">
        <v>240</v>
      </c>
      <c r="F149" s="34"/>
      <c r="G149" s="34"/>
      <c r="H149" s="34"/>
      <c r="I149" s="34"/>
      <c r="J149" s="35"/>
    </row>
    <row r="150" spans="1:16" ht="45" x14ac:dyDescent="0.25">
      <c r="A150" s="26" t="s">
        <v>36</v>
      </c>
      <c r="B150" s="33"/>
      <c r="C150" s="34"/>
      <c r="D150" s="34"/>
      <c r="E150" s="28" t="s">
        <v>241</v>
      </c>
      <c r="F150" s="34"/>
      <c r="G150" s="34"/>
      <c r="H150" s="34"/>
      <c r="I150" s="34"/>
      <c r="J150" s="35"/>
    </row>
    <row r="151" spans="1:16" x14ac:dyDescent="0.25">
      <c r="A151" s="26" t="s">
        <v>29</v>
      </c>
      <c r="B151" s="26">
        <v>35</v>
      </c>
      <c r="C151" s="27" t="s">
        <v>242</v>
      </c>
      <c r="D151" s="26" t="s">
        <v>31</v>
      </c>
      <c r="E151" s="28" t="s">
        <v>243</v>
      </c>
      <c r="F151" s="29" t="s">
        <v>55</v>
      </c>
      <c r="G151" s="30">
        <v>20</v>
      </c>
      <c r="H151" s="31">
        <v>0</v>
      </c>
      <c r="I151" s="31">
        <f>ROUND(G151*H151,P4)</f>
        <v>0</v>
      </c>
      <c r="J151" s="26"/>
      <c r="O151" s="32">
        <f>I151*0.21</f>
        <v>0</v>
      </c>
      <c r="P151">
        <v>3</v>
      </c>
    </row>
    <row r="152" spans="1:16" ht="45" x14ac:dyDescent="0.25">
      <c r="A152" s="26" t="s">
        <v>34</v>
      </c>
      <c r="B152" s="33"/>
      <c r="C152" s="34"/>
      <c r="D152" s="34"/>
      <c r="E152" s="28" t="s">
        <v>244</v>
      </c>
      <c r="F152" s="34"/>
      <c r="G152" s="34"/>
      <c r="H152" s="34"/>
      <c r="I152" s="34"/>
      <c r="J152" s="35"/>
    </row>
    <row r="153" spans="1:16" x14ac:dyDescent="0.25">
      <c r="A153" s="26" t="s">
        <v>56</v>
      </c>
      <c r="B153" s="33"/>
      <c r="C153" s="34"/>
      <c r="D153" s="34"/>
      <c r="E153" s="40" t="s">
        <v>245</v>
      </c>
      <c r="F153" s="34"/>
      <c r="G153" s="34"/>
      <c r="H153" s="34"/>
      <c r="I153" s="34"/>
      <c r="J153" s="35"/>
    </row>
    <row r="154" spans="1:16" ht="165" x14ac:dyDescent="0.25">
      <c r="A154" s="26" t="s">
        <v>36</v>
      </c>
      <c r="B154" s="36"/>
      <c r="C154" s="37"/>
      <c r="D154" s="37"/>
      <c r="E154" s="28" t="s">
        <v>246</v>
      </c>
      <c r="F154" s="37"/>
      <c r="G154" s="37"/>
      <c r="H154" s="37"/>
      <c r="I154" s="37"/>
      <c r="J154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247</v>
      </c>
      <c r="I3" s="14">
        <f>SUMIFS(I8:I48,A8:A48,"SD")</f>
        <v>0</v>
      </c>
      <c r="J3" s="9"/>
      <c r="O3">
        <v>0</v>
      </c>
      <c r="P3">
        <v>2</v>
      </c>
    </row>
    <row r="4" spans="1:16" ht="30" x14ac:dyDescent="0.25">
      <c r="A4" s="10" t="s">
        <v>8</v>
      </c>
      <c r="B4" s="11" t="s">
        <v>13</v>
      </c>
      <c r="C4" s="43" t="s">
        <v>247</v>
      </c>
      <c r="D4" s="44"/>
      <c r="E4" s="12" t="s">
        <v>248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45" t="s">
        <v>15</v>
      </c>
      <c r="B5" s="46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J5" s="48" t="s">
        <v>23</v>
      </c>
      <c r="O5">
        <v>0.21</v>
      </c>
    </row>
    <row r="6" spans="1:16" x14ac:dyDescent="0.25">
      <c r="A6" s="45"/>
      <c r="B6" s="46"/>
      <c r="C6" s="47"/>
      <c r="D6" s="47"/>
      <c r="E6" s="47"/>
      <c r="F6" s="47"/>
      <c r="G6" s="47"/>
      <c r="H6" s="16" t="s">
        <v>24</v>
      </c>
      <c r="I6" s="16" t="s">
        <v>25</v>
      </c>
      <c r="J6" s="48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SUMIFS(I9:I28,A9:A28,"P")</f>
        <v>0</v>
      </c>
      <c r="J8" s="25"/>
    </row>
    <row r="9" spans="1:16" x14ac:dyDescent="0.25">
      <c r="A9" s="26" t="s">
        <v>29</v>
      </c>
      <c r="B9" s="26">
        <v>1</v>
      </c>
      <c r="C9" s="27" t="s">
        <v>81</v>
      </c>
      <c r="D9" s="26" t="s">
        <v>31</v>
      </c>
      <c r="E9" s="28" t="s">
        <v>83</v>
      </c>
      <c r="F9" s="29" t="s">
        <v>84</v>
      </c>
      <c r="G9" s="30">
        <v>26.6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30" x14ac:dyDescent="0.25">
      <c r="A10" s="26" t="s">
        <v>34</v>
      </c>
      <c r="B10" s="33"/>
      <c r="C10" s="34"/>
      <c r="D10" s="34"/>
      <c r="E10" s="28" t="s">
        <v>249</v>
      </c>
      <c r="F10" s="34"/>
      <c r="G10" s="34"/>
      <c r="H10" s="34"/>
      <c r="I10" s="34"/>
      <c r="J10" s="35"/>
    </row>
    <row r="11" spans="1:16" x14ac:dyDescent="0.25">
      <c r="A11" s="26" t="s">
        <v>56</v>
      </c>
      <c r="B11" s="33"/>
      <c r="C11" s="34"/>
      <c r="D11" s="34"/>
      <c r="E11" s="40" t="s">
        <v>250</v>
      </c>
      <c r="F11" s="34"/>
      <c r="G11" s="34"/>
      <c r="H11" s="34"/>
      <c r="I11" s="34"/>
      <c r="J11" s="35"/>
    </row>
    <row r="12" spans="1:16" ht="75" x14ac:dyDescent="0.25">
      <c r="A12" s="26" t="s">
        <v>36</v>
      </c>
      <c r="B12" s="33"/>
      <c r="C12" s="34"/>
      <c r="D12" s="34"/>
      <c r="E12" s="28" t="s">
        <v>87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251</v>
      </c>
      <c r="D13" s="26" t="s">
        <v>31</v>
      </c>
      <c r="E13" s="28" t="s">
        <v>252</v>
      </c>
      <c r="F13" s="29" t="s">
        <v>96</v>
      </c>
      <c r="G13" s="30">
        <v>15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75" x14ac:dyDescent="0.25">
      <c r="A14" s="26" t="s">
        <v>34</v>
      </c>
      <c r="B14" s="33"/>
      <c r="C14" s="34"/>
      <c r="D14" s="34"/>
      <c r="E14" s="28" t="s">
        <v>253</v>
      </c>
      <c r="F14" s="34"/>
      <c r="G14" s="34"/>
      <c r="H14" s="34"/>
      <c r="I14" s="34"/>
      <c r="J14" s="35"/>
    </row>
    <row r="15" spans="1:16" x14ac:dyDescent="0.25">
      <c r="A15" s="26" t="s">
        <v>56</v>
      </c>
      <c r="B15" s="33"/>
      <c r="C15" s="34"/>
      <c r="D15" s="34"/>
      <c r="E15" s="40" t="s">
        <v>254</v>
      </c>
      <c r="F15" s="34"/>
      <c r="G15" s="34"/>
      <c r="H15" s="34"/>
      <c r="I15" s="34"/>
      <c r="J15" s="35"/>
    </row>
    <row r="16" spans="1:16" ht="60" x14ac:dyDescent="0.25">
      <c r="A16" s="26" t="s">
        <v>36</v>
      </c>
      <c r="B16" s="33"/>
      <c r="C16" s="34"/>
      <c r="D16" s="34"/>
      <c r="E16" s="28" t="s">
        <v>255</v>
      </c>
      <c r="F16" s="34"/>
      <c r="G16" s="34"/>
      <c r="H16" s="34"/>
      <c r="I16" s="34"/>
      <c r="J16" s="35"/>
    </row>
    <row r="17" spans="1:16" x14ac:dyDescent="0.25">
      <c r="A17" s="26" t="s">
        <v>29</v>
      </c>
      <c r="B17" s="26">
        <v>3</v>
      </c>
      <c r="C17" s="27" t="s">
        <v>256</v>
      </c>
      <c r="D17" s="26" t="s">
        <v>31</v>
      </c>
      <c r="E17" s="28" t="s">
        <v>257</v>
      </c>
      <c r="F17" s="29" t="s">
        <v>102</v>
      </c>
      <c r="G17" s="30">
        <v>12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ht="30" x14ac:dyDescent="0.25">
      <c r="A18" s="26" t="s">
        <v>34</v>
      </c>
      <c r="B18" s="33"/>
      <c r="C18" s="34"/>
      <c r="D18" s="34"/>
      <c r="E18" s="28" t="s">
        <v>258</v>
      </c>
      <c r="F18" s="34"/>
      <c r="G18" s="34"/>
      <c r="H18" s="34"/>
      <c r="I18" s="34"/>
      <c r="J18" s="35"/>
    </row>
    <row r="19" spans="1:16" x14ac:dyDescent="0.25">
      <c r="A19" s="26" t="s">
        <v>56</v>
      </c>
      <c r="B19" s="33"/>
      <c r="C19" s="34"/>
      <c r="D19" s="34"/>
      <c r="E19" s="40" t="s">
        <v>259</v>
      </c>
      <c r="F19" s="34"/>
      <c r="G19" s="34"/>
      <c r="H19" s="34"/>
      <c r="I19" s="34"/>
      <c r="J19" s="35"/>
    </row>
    <row r="20" spans="1:16" ht="60" x14ac:dyDescent="0.25">
      <c r="A20" s="26" t="s">
        <v>36</v>
      </c>
      <c r="B20" s="33"/>
      <c r="C20" s="34"/>
      <c r="D20" s="34"/>
      <c r="E20" s="28" t="s">
        <v>108</v>
      </c>
      <c r="F20" s="34"/>
      <c r="G20" s="34"/>
      <c r="H20" s="34"/>
      <c r="I20" s="34"/>
      <c r="J20" s="35"/>
    </row>
    <row r="21" spans="1:16" x14ac:dyDescent="0.25">
      <c r="A21" s="26" t="s">
        <v>29</v>
      </c>
      <c r="B21" s="26">
        <v>4</v>
      </c>
      <c r="C21" s="27" t="s">
        <v>256</v>
      </c>
      <c r="D21" s="26" t="s">
        <v>49</v>
      </c>
      <c r="E21" s="28" t="s">
        <v>260</v>
      </c>
      <c r="F21" s="29" t="s">
        <v>102</v>
      </c>
      <c r="G21" s="30">
        <v>13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ht="30" x14ac:dyDescent="0.25">
      <c r="A22" s="26" t="s">
        <v>34</v>
      </c>
      <c r="B22" s="33"/>
      <c r="C22" s="34"/>
      <c r="D22" s="34"/>
      <c r="E22" s="28" t="s">
        <v>261</v>
      </c>
      <c r="F22" s="34"/>
      <c r="G22" s="34"/>
      <c r="H22" s="34"/>
      <c r="I22" s="34"/>
      <c r="J22" s="35"/>
    </row>
    <row r="23" spans="1:16" x14ac:dyDescent="0.25">
      <c r="A23" s="26" t="s">
        <v>56</v>
      </c>
      <c r="B23" s="33"/>
      <c r="C23" s="34"/>
      <c r="D23" s="34"/>
      <c r="E23" s="40" t="s">
        <v>262</v>
      </c>
      <c r="F23" s="34"/>
      <c r="G23" s="34"/>
      <c r="H23" s="34"/>
      <c r="I23" s="34"/>
      <c r="J23" s="35"/>
    </row>
    <row r="24" spans="1:16" ht="60" x14ac:dyDescent="0.25">
      <c r="A24" s="26" t="s">
        <v>36</v>
      </c>
      <c r="B24" s="33"/>
      <c r="C24" s="34"/>
      <c r="D24" s="34"/>
      <c r="E24" s="28" t="s">
        <v>263</v>
      </c>
      <c r="F24" s="34"/>
      <c r="G24" s="34"/>
      <c r="H24" s="34"/>
      <c r="I24" s="34"/>
      <c r="J24" s="35"/>
    </row>
    <row r="25" spans="1:16" x14ac:dyDescent="0.25">
      <c r="A25" s="26" t="s">
        <v>29</v>
      </c>
      <c r="B25" s="26">
        <v>5</v>
      </c>
      <c r="C25" s="27" t="s">
        <v>264</v>
      </c>
      <c r="D25" s="26" t="s">
        <v>31</v>
      </c>
      <c r="E25" s="28" t="s">
        <v>265</v>
      </c>
      <c r="F25" s="29" t="s">
        <v>96</v>
      </c>
      <c r="G25" s="30">
        <v>15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ht="30" x14ac:dyDescent="0.25">
      <c r="A26" s="26" t="s">
        <v>34</v>
      </c>
      <c r="B26" s="33"/>
      <c r="C26" s="34"/>
      <c r="D26" s="34"/>
      <c r="E26" s="28" t="s">
        <v>266</v>
      </c>
      <c r="F26" s="34"/>
      <c r="G26" s="34"/>
      <c r="H26" s="34"/>
      <c r="I26" s="34"/>
      <c r="J26" s="35"/>
    </row>
    <row r="27" spans="1:16" x14ac:dyDescent="0.25">
      <c r="A27" s="26" t="s">
        <v>56</v>
      </c>
      <c r="B27" s="33"/>
      <c r="C27" s="34"/>
      <c r="D27" s="34"/>
      <c r="E27" s="40" t="s">
        <v>254</v>
      </c>
      <c r="F27" s="34"/>
      <c r="G27" s="34"/>
      <c r="H27" s="34"/>
      <c r="I27" s="34"/>
      <c r="J27" s="35"/>
    </row>
    <row r="28" spans="1:16" ht="60" x14ac:dyDescent="0.25">
      <c r="A28" s="26" t="s">
        <v>36</v>
      </c>
      <c r="B28" s="33"/>
      <c r="C28" s="34"/>
      <c r="D28" s="34"/>
      <c r="E28" s="28" t="s">
        <v>267</v>
      </c>
      <c r="F28" s="34"/>
      <c r="G28" s="34"/>
      <c r="H28" s="34"/>
      <c r="I28" s="34"/>
      <c r="J28" s="35"/>
    </row>
    <row r="29" spans="1:16" x14ac:dyDescent="0.25">
      <c r="A29" s="20" t="s">
        <v>26</v>
      </c>
      <c r="B29" s="21"/>
      <c r="C29" s="22" t="s">
        <v>112</v>
      </c>
      <c r="D29" s="23"/>
      <c r="E29" s="20" t="s">
        <v>113</v>
      </c>
      <c r="F29" s="23"/>
      <c r="G29" s="23"/>
      <c r="H29" s="23"/>
      <c r="I29" s="24">
        <f>SUMIFS(I30:I33,A30:A33,"P")</f>
        <v>0</v>
      </c>
      <c r="J29" s="25"/>
    </row>
    <row r="30" spans="1:16" ht="30" x14ac:dyDescent="0.25">
      <c r="A30" s="26" t="s">
        <v>29</v>
      </c>
      <c r="B30" s="26">
        <v>6</v>
      </c>
      <c r="C30" s="27" t="s">
        <v>114</v>
      </c>
      <c r="D30" s="26" t="s">
        <v>88</v>
      </c>
      <c r="E30" s="28" t="s">
        <v>115</v>
      </c>
      <c r="F30" s="29" t="s">
        <v>116</v>
      </c>
      <c r="G30" s="30">
        <v>14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30" x14ac:dyDescent="0.25">
      <c r="A31" s="26" t="s">
        <v>34</v>
      </c>
      <c r="B31" s="33"/>
      <c r="C31" s="34"/>
      <c r="D31" s="34"/>
      <c r="E31" s="28" t="s">
        <v>268</v>
      </c>
      <c r="F31" s="34"/>
      <c r="G31" s="34"/>
      <c r="H31" s="34"/>
      <c r="I31" s="34"/>
      <c r="J31" s="35"/>
    </row>
    <row r="32" spans="1:16" ht="45" x14ac:dyDescent="0.25">
      <c r="A32" s="26" t="s">
        <v>56</v>
      </c>
      <c r="B32" s="33"/>
      <c r="C32" s="34"/>
      <c r="D32" s="34"/>
      <c r="E32" s="40" t="s">
        <v>269</v>
      </c>
      <c r="F32" s="34"/>
      <c r="G32" s="34"/>
      <c r="H32" s="34"/>
      <c r="I32" s="34"/>
      <c r="J32" s="35"/>
    </row>
    <row r="33" spans="1:16" ht="120" x14ac:dyDescent="0.25">
      <c r="A33" s="26" t="s">
        <v>36</v>
      </c>
      <c r="B33" s="33"/>
      <c r="C33" s="34"/>
      <c r="D33" s="34"/>
      <c r="E33" s="28" t="s">
        <v>119</v>
      </c>
      <c r="F33" s="34"/>
      <c r="G33" s="34"/>
      <c r="H33" s="34"/>
      <c r="I33" s="34"/>
      <c r="J33" s="35"/>
    </row>
    <row r="34" spans="1:16" x14ac:dyDescent="0.25">
      <c r="A34" s="20" t="s">
        <v>26</v>
      </c>
      <c r="B34" s="21"/>
      <c r="C34" s="22" t="s">
        <v>270</v>
      </c>
      <c r="D34" s="23"/>
      <c r="E34" s="20" t="s">
        <v>271</v>
      </c>
      <c r="F34" s="23"/>
      <c r="G34" s="23"/>
      <c r="H34" s="23"/>
      <c r="I34" s="24">
        <f>SUMIFS(I35:I38,A35:A38,"P")</f>
        <v>0</v>
      </c>
      <c r="J34" s="25"/>
    </row>
    <row r="35" spans="1:16" x14ac:dyDescent="0.25">
      <c r="A35" s="26" t="s">
        <v>29</v>
      </c>
      <c r="B35" s="26">
        <v>7</v>
      </c>
      <c r="C35" s="27" t="s">
        <v>272</v>
      </c>
      <c r="D35" s="26" t="s">
        <v>31</v>
      </c>
      <c r="E35" s="28" t="s">
        <v>273</v>
      </c>
      <c r="F35" s="29" t="s">
        <v>116</v>
      </c>
      <c r="G35" s="30">
        <v>0.22800000000000001</v>
      </c>
      <c r="H35" s="31">
        <v>0</v>
      </c>
      <c r="I35" s="31">
        <f>ROUND(G35*H35,P4)</f>
        <v>0</v>
      </c>
      <c r="J35" s="26"/>
      <c r="O35" s="32">
        <f>I35*0.21</f>
        <v>0</v>
      </c>
      <c r="P35">
        <v>3</v>
      </c>
    </row>
    <row r="36" spans="1:16" ht="30" x14ac:dyDescent="0.25">
      <c r="A36" s="26" t="s">
        <v>34</v>
      </c>
      <c r="B36" s="33"/>
      <c r="C36" s="34"/>
      <c r="D36" s="34"/>
      <c r="E36" s="28" t="s">
        <v>274</v>
      </c>
      <c r="F36" s="34"/>
      <c r="G36" s="34"/>
      <c r="H36" s="34"/>
      <c r="I36" s="34"/>
      <c r="J36" s="35"/>
    </row>
    <row r="37" spans="1:16" ht="75" x14ac:dyDescent="0.25">
      <c r="A37" s="26" t="s">
        <v>56</v>
      </c>
      <c r="B37" s="33"/>
      <c r="C37" s="34"/>
      <c r="D37" s="34"/>
      <c r="E37" s="40" t="s">
        <v>275</v>
      </c>
      <c r="F37" s="34"/>
      <c r="G37" s="34"/>
      <c r="H37" s="34"/>
      <c r="I37" s="34"/>
      <c r="J37" s="35"/>
    </row>
    <row r="38" spans="1:16" ht="409.5" x14ac:dyDescent="0.25">
      <c r="A38" s="26" t="s">
        <v>36</v>
      </c>
      <c r="B38" s="33"/>
      <c r="C38" s="34"/>
      <c r="D38" s="34"/>
      <c r="E38" s="42" t="s">
        <v>276</v>
      </c>
      <c r="F38" s="34"/>
      <c r="G38" s="34"/>
      <c r="H38" s="34"/>
      <c r="I38" s="34"/>
      <c r="J38" s="35"/>
    </row>
    <row r="39" spans="1:16" x14ac:dyDescent="0.25">
      <c r="A39" s="20" t="s">
        <v>26</v>
      </c>
      <c r="B39" s="21"/>
      <c r="C39" s="22" t="s">
        <v>155</v>
      </c>
      <c r="D39" s="23"/>
      <c r="E39" s="20" t="s">
        <v>156</v>
      </c>
      <c r="F39" s="23"/>
      <c r="G39" s="23"/>
      <c r="H39" s="23"/>
      <c r="I39" s="24">
        <f>SUMIFS(I40:I43,A40:A43,"P")</f>
        <v>0</v>
      </c>
      <c r="J39" s="25"/>
    </row>
    <row r="40" spans="1:16" x14ac:dyDescent="0.25">
      <c r="A40" s="26" t="s">
        <v>29</v>
      </c>
      <c r="B40" s="26">
        <v>8</v>
      </c>
      <c r="C40" s="27" t="s">
        <v>162</v>
      </c>
      <c r="D40" s="26" t="s">
        <v>277</v>
      </c>
      <c r="E40" s="28" t="s">
        <v>163</v>
      </c>
      <c r="F40" s="29" t="s">
        <v>116</v>
      </c>
      <c r="G40" s="30">
        <v>14</v>
      </c>
      <c r="H40" s="31">
        <v>0</v>
      </c>
      <c r="I40" s="31">
        <f>ROUND(G40*H40,P4)</f>
        <v>0</v>
      </c>
      <c r="J40" s="26"/>
      <c r="O40" s="32">
        <f>I40*0.21</f>
        <v>0</v>
      </c>
      <c r="P40">
        <v>3</v>
      </c>
    </row>
    <row r="41" spans="1:16" ht="75" x14ac:dyDescent="0.25">
      <c r="A41" s="26" t="s">
        <v>34</v>
      </c>
      <c r="B41" s="33"/>
      <c r="C41" s="34"/>
      <c r="D41" s="34"/>
      <c r="E41" s="28" t="s">
        <v>278</v>
      </c>
      <c r="F41" s="34"/>
      <c r="G41" s="34"/>
      <c r="H41" s="34"/>
      <c r="I41" s="34"/>
      <c r="J41" s="35"/>
    </row>
    <row r="42" spans="1:16" ht="45" x14ac:dyDescent="0.25">
      <c r="A42" s="26" t="s">
        <v>56</v>
      </c>
      <c r="B42" s="33"/>
      <c r="C42" s="34"/>
      <c r="D42" s="34"/>
      <c r="E42" s="40" t="s">
        <v>269</v>
      </c>
      <c r="F42" s="34"/>
      <c r="G42" s="34"/>
      <c r="H42" s="34"/>
      <c r="I42" s="34"/>
      <c r="J42" s="35"/>
    </row>
    <row r="43" spans="1:16" ht="105" x14ac:dyDescent="0.25">
      <c r="A43" s="26" t="s">
        <v>36</v>
      </c>
      <c r="B43" s="33"/>
      <c r="C43" s="34"/>
      <c r="D43" s="34"/>
      <c r="E43" s="28" t="s">
        <v>161</v>
      </c>
      <c r="F43" s="34"/>
      <c r="G43" s="34"/>
      <c r="H43" s="34"/>
      <c r="I43" s="34"/>
      <c r="J43" s="35"/>
    </row>
    <row r="44" spans="1:16" x14ac:dyDescent="0.25">
      <c r="A44" s="20" t="s">
        <v>26</v>
      </c>
      <c r="B44" s="21"/>
      <c r="C44" s="22" t="s">
        <v>211</v>
      </c>
      <c r="D44" s="23"/>
      <c r="E44" s="20" t="s">
        <v>212</v>
      </c>
      <c r="F44" s="23"/>
      <c r="G44" s="23"/>
      <c r="H44" s="23"/>
      <c r="I44" s="24">
        <f>SUMIFS(I45:I48,A45:A48,"P")</f>
        <v>0</v>
      </c>
      <c r="J44" s="25"/>
    </row>
    <row r="45" spans="1:16" x14ac:dyDescent="0.25">
      <c r="A45" s="26" t="s">
        <v>29</v>
      </c>
      <c r="B45" s="26">
        <v>9</v>
      </c>
      <c r="C45" s="27" t="s">
        <v>279</v>
      </c>
      <c r="D45" s="26" t="s">
        <v>31</v>
      </c>
      <c r="E45" s="28" t="s">
        <v>280</v>
      </c>
      <c r="F45" s="29" t="s">
        <v>96</v>
      </c>
      <c r="G45" s="30">
        <v>30</v>
      </c>
      <c r="H45" s="31">
        <v>0</v>
      </c>
      <c r="I45" s="31">
        <f>ROUND(G45*H45,P4)</f>
        <v>0</v>
      </c>
      <c r="J45" s="26"/>
      <c r="O45" s="32">
        <f>I45*0.21</f>
        <v>0</v>
      </c>
      <c r="P45">
        <v>3</v>
      </c>
    </row>
    <row r="46" spans="1:16" ht="60" x14ac:dyDescent="0.25">
      <c r="A46" s="26" t="s">
        <v>34</v>
      </c>
      <c r="B46" s="33"/>
      <c r="C46" s="34"/>
      <c r="D46" s="34"/>
      <c r="E46" s="28" t="s">
        <v>281</v>
      </c>
      <c r="F46" s="34"/>
      <c r="G46" s="34"/>
      <c r="H46" s="34"/>
      <c r="I46" s="34"/>
      <c r="J46" s="35"/>
    </row>
    <row r="47" spans="1:16" x14ac:dyDescent="0.25">
      <c r="A47" s="26" t="s">
        <v>56</v>
      </c>
      <c r="B47" s="33"/>
      <c r="C47" s="34"/>
      <c r="D47" s="34"/>
      <c r="E47" s="40" t="s">
        <v>282</v>
      </c>
      <c r="F47" s="34"/>
      <c r="G47" s="34"/>
      <c r="H47" s="34"/>
      <c r="I47" s="34"/>
      <c r="J47" s="35"/>
    </row>
    <row r="48" spans="1:16" ht="30" x14ac:dyDescent="0.25">
      <c r="A48" s="26" t="s">
        <v>36</v>
      </c>
      <c r="B48" s="36"/>
      <c r="C48" s="37"/>
      <c r="D48" s="37"/>
      <c r="E48" s="28" t="s">
        <v>283</v>
      </c>
      <c r="F48" s="37"/>
      <c r="G48" s="37"/>
      <c r="H48" s="37"/>
      <c r="I48" s="37"/>
      <c r="J48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284</v>
      </c>
      <c r="I3" s="14">
        <f>SUMIFS(I8:I16,A8:A16,"SD")</f>
        <v>20978.48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3" t="s">
        <v>284</v>
      </c>
      <c r="D4" s="44"/>
      <c r="E4" s="12" t="s">
        <v>285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45" t="s">
        <v>15</v>
      </c>
      <c r="B5" s="46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J5" s="48" t="s">
        <v>23</v>
      </c>
      <c r="O5">
        <v>0.21</v>
      </c>
    </row>
    <row r="6" spans="1:16" x14ac:dyDescent="0.25">
      <c r="A6" s="45"/>
      <c r="B6" s="46"/>
      <c r="C6" s="47"/>
      <c r="D6" s="47"/>
      <c r="E6" s="47"/>
      <c r="F6" s="47"/>
      <c r="G6" s="47"/>
      <c r="H6" s="16" t="s">
        <v>24</v>
      </c>
      <c r="I6" s="16" t="s">
        <v>25</v>
      </c>
      <c r="J6" s="48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20978.48</v>
      </c>
      <c r="J8" s="25"/>
    </row>
    <row r="9" spans="1:16" x14ac:dyDescent="0.25">
      <c r="A9" s="26" t="s">
        <v>29</v>
      </c>
      <c r="B9" s="26">
        <v>1</v>
      </c>
      <c r="C9" s="27" t="s">
        <v>286</v>
      </c>
      <c r="D9" s="26" t="s">
        <v>49</v>
      </c>
      <c r="E9" s="28" t="s">
        <v>287</v>
      </c>
      <c r="F9" s="29" t="s">
        <v>288</v>
      </c>
      <c r="G9" s="30">
        <v>8</v>
      </c>
      <c r="H9" s="31">
        <v>1322.31</v>
      </c>
      <c r="I9" s="31">
        <f>ROUND(G9*H9,P4)</f>
        <v>10578.48</v>
      </c>
      <c r="J9" s="26"/>
      <c r="O9" s="32">
        <f>I9*0.21</f>
        <v>2221.4807999999998</v>
      </c>
      <c r="P9">
        <v>3</v>
      </c>
    </row>
    <row r="10" spans="1:16" ht="105" x14ac:dyDescent="0.25">
      <c r="A10" s="26" t="s">
        <v>34</v>
      </c>
      <c r="B10" s="33"/>
      <c r="C10" s="34"/>
      <c r="D10" s="34"/>
      <c r="E10" s="28" t="s">
        <v>289</v>
      </c>
      <c r="F10" s="34"/>
      <c r="G10" s="34"/>
      <c r="H10" s="34"/>
      <c r="I10" s="34"/>
      <c r="J10" s="35"/>
    </row>
    <row r="11" spans="1:16" x14ac:dyDescent="0.25">
      <c r="A11" s="26" t="s">
        <v>56</v>
      </c>
      <c r="B11" s="33"/>
      <c r="C11" s="34"/>
      <c r="D11" s="34"/>
      <c r="E11" s="40" t="s">
        <v>290</v>
      </c>
      <c r="F11" s="34"/>
      <c r="G11" s="34"/>
      <c r="H11" s="34"/>
      <c r="I11" s="34"/>
      <c r="J11" s="35"/>
    </row>
    <row r="12" spans="1:16" ht="75" x14ac:dyDescent="0.25">
      <c r="A12" s="26" t="s">
        <v>36</v>
      </c>
      <c r="B12" s="33"/>
      <c r="C12" s="34"/>
      <c r="D12" s="34"/>
      <c r="E12" s="28" t="s">
        <v>291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292</v>
      </c>
      <c r="D13" s="26" t="s">
        <v>49</v>
      </c>
      <c r="E13" s="28" t="s">
        <v>293</v>
      </c>
      <c r="F13" s="29" t="s">
        <v>288</v>
      </c>
      <c r="G13" s="30">
        <v>16</v>
      </c>
      <c r="H13" s="31">
        <v>650</v>
      </c>
      <c r="I13" s="31">
        <f>ROUND(G13*H13,P4)</f>
        <v>10400</v>
      </c>
      <c r="J13" s="26"/>
      <c r="O13" s="32">
        <f>I13*0.21</f>
        <v>2184</v>
      </c>
      <c r="P13">
        <v>3</v>
      </c>
    </row>
    <row r="14" spans="1:16" ht="45" x14ac:dyDescent="0.25">
      <c r="A14" s="26" t="s">
        <v>34</v>
      </c>
      <c r="B14" s="33"/>
      <c r="C14" s="34"/>
      <c r="D14" s="34"/>
      <c r="E14" s="28" t="s">
        <v>294</v>
      </c>
      <c r="F14" s="34"/>
      <c r="G14" s="34"/>
      <c r="H14" s="34"/>
      <c r="I14" s="34"/>
      <c r="J14" s="35"/>
    </row>
    <row r="15" spans="1:16" ht="30" x14ac:dyDescent="0.25">
      <c r="A15" s="26" t="s">
        <v>56</v>
      </c>
      <c r="B15" s="33"/>
      <c r="C15" s="34"/>
      <c r="D15" s="34"/>
      <c r="E15" s="40" t="s">
        <v>295</v>
      </c>
      <c r="F15" s="34"/>
      <c r="G15" s="34"/>
      <c r="H15" s="34"/>
      <c r="I15" s="34"/>
      <c r="J15" s="35"/>
    </row>
    <row r="16" spans="1:16" ht="60" x14ac:dyDescent="0.25">
      <c r="A16" s="26" t="s">
        <v>36</v>
      </c>
      <c r="B16" s="36"/>
      <c r="C16" s="37"/>
      <c r="D16" s="37"/>
      <c r="E16" s="28" t="s">
        <v>296</v>
      </c>
      <c r="F16" s="37"/>
      <c r="G16" s="37"/>
      <c r="H16" s="37"/>
      <c r="I16" s="37"/>
      <c r="J16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opLeftCell="B19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3" t="s">
        <v>5</v>
      </c>
      <c r="D3" s="44"/>
      <c r="E3" s="12" t="s">
        <v>6</v>
      </c>
      <c r="F3" s="7"/>
      <c r="G3" s="7"/>
      <c r="H3" s="13" t="s">
        <v>297</v>
      </c>
      <c r="I3" s="14">
        <f>SUMIFS(I8:I20,A8:A20,"SD")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3" t="s">
        <v>297</v>
      </c>
      <c r="D4" s="44"/>
      <c r="E4" s="12" t="s">
        <v>298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25">
      <c r="A5" s="45" t="s">
        <v>15</v>
      </c>
      <c r="B5" s="46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J5" s="48" t="s">
        <v>23</v>
      </c>
      <c r="O5">
        <v>0.21</v>
      </c>
    </row>
    <row r="6" spans="1:16" x14ac:dyDescent="0.25">
      <c r="A6" s="45"/>
      <c r="B6" s="46"/>
      <c r="C6" s="47"/>
      <c r="D6" s="47"/>
      <c r="E6" s="47"/>
      <c r="F6" s="47"/>
      <c r="G6" s="47"/>
      <c r="H6" s="16" t="s">
        <v>24</v>
      </c>
      <c r="I6" s="16" t="s">
        <v>25</v>
      </c>
      <c r="J6" s="48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SUMIFS(I9:I20,A9:A20,"P")</f>
        <v>0</v>
      </c>
      <c r="J8" s="25"/>
    </row>
    <row r="9" spans="1:16" ht="30" x14ac:dyDescent="0.25">
      <c r="A9" s="26" t="s">
        <v>29</v>
      </c>
      <c r="B9" s="26">
        <v>1</v>
      </c>
      <c r="C9" s="27" t="s">
        <v>299</v>
      </c>
      <c r="D9" s="26" t="s">
        <v>112</v>
      </c>
      <c r="E9" s="28" t="s">
        <v>300</v>
      </c>
      <c r="F9" s="29" t="s">
        <v>33</v>
      </c>
      <c r="G9" s="30">
        <v>1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285" x14ac:dyDescent="0.25">
      <c r="A10" s="26" t="s">
        <v>34</v>
      </c>
      <c r="B10" s="33"/>
      <c r="C10" s="34"/>
      <c r="D10" s="34"/>
      <c r="E10" s="28" t="s">
        <v>301</v>
      </c>
      <c r="F10" s="34"/>
      <c r="G10" s="34"/>
      <c r="H10" s="34"/>
      <c r="I10" s="34"/>
      <c r="J10" s="35"/>
    </row>
    <row r="11" spans="1:16" x14ac:dyDescent="0.25">
      <c r="A11" s="26" t="s">
        <v>56</v>
      </c>
      <c r="B11" s="33"/>
      <c r="C11" s="34"/>
      <c r="D11" s="34"/>
      <c r="E11" s="40" t="s">
        <v>302</v>
      </c>
      <c r="F11" s="34"/>
      <c r="G11" s="34"/>
      <c r="H11" s="34"/>
      <c r="I11" s="34"/>
      <c r="J11" s="35"/>
    </row>
    <row r="12" spans="1:16" ht="75" x14ac:dyDescent="0.25">
      <c r="A12" s="26" t="s">
        <v>36</v>
      </c>
      <c r="B12" s="33"/>
      <c r="C12" s="34"/>
      <c r="D12" s="34"/>
      <c r="E12" s="28" t="s">
        <v>303</v>
      </c>
      <c r="F12" s="34"/>
      <c r="G12" s="34"/>
      <c r="H12" s="34"/>
      <c r="I12" s="34"/>
      <c r="J12" s="35"/>
    </row>
    <row r="13" spans="1:16" ht="30" x14ac:dyDescent="0.25">
      <c r="A13" s="26" t="s">
        <v>29</v>
      </c>
      <c r="B13" s="26">
        <v>2</v>
      </c>
      <c r="C13" s="27" t="s">
        <v>299</v>
      </c>
      <c r="D13" s="26" t="s">
        <v>142</v>
      </c>
      <c r="E13" s="28" t="s">
        <v>304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0" x14ac:dyDescent="0.25">
      <c r="A14" s="26" t="s">
        <v>34</v>
      </c>
      <c r="B14" s="33"/>
      <c r="C14" s="34"/>
      <c r="D14" s="34"/>
      <c r="E14" s="28" t="s">
        <v>305</v>
      </c>
      <c r="F14" s="34"/>
      <c r="G14" s="34"/>
      <c r="H14" s="34"/>
      <c r="I14" s="34"/>
      <c r="J14" s="35"/>
    </row>
    <row r="15" spans="1:16" x14ac:dyDescent="0.25">
      <c r="A15" s="26" t="s">
        <v>56</v>
      </c>
      <c r="B15" s="33"/>
      <c r="C15" s="34"/>
      <c r="D15" s="34"/>
      <c r="E15" s="40" t="s">
        <v>302</v>
      </c>
      <c r="F15" s="34"/>
      <c r="G15" s="34"/>
      <c r="H15" s="34"/>
      <c r="I15" s="34"/>
      <c r="J15" s="35"/>
    </row>
    <row r="16" spans="1:16" ht="75" x14ac:dyDescent="0.25">
      <c r="A16" s="26" t="s">
        <v>36</v>
      </c>
      <c r="B16" s="33"/>
      <c r="C16" s="34"/>
      <c r="D16" s="34"/>
      <c r="E16" s="28" t="s">
        <v>303</v>
      </c>
      <c r="F16" s="34"/>
      <c r="G16" s="34"/>
      <c r="H16" s="34"/>
      <c r="I16" s="34"/>
      <c r="J16" s="35"/>
    </row>
    <row r="17" spans="1:16" x14ac:dyDescent="0.25">
      <c r="A17" s="26" t="s">
        <v>29</v>
      </c>
      <c r="B17" s="26">
        <v>3</v>
      </c>
      <c r="C17" s="27" t="s">
        <v>306</v>
      </c>
      <c r="D17" s="26" t="s">
        <v>31</v>
      </c>
      <c r="E17" s="28" t="s">
        <v>307</v>
      </c>
      <c r="F17" s="29" t="s">
        <v>33</v>
      </c>
      <c r="G17" s="30">
        <v>1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ht="409.5" x14ac:dyDescent="0.25">
      <c r="A18" s="26" t="s">
        <v>34</v>
      </c>
      <c r="B18" s="33"/>
      <c r="C18" s="34"/>
      <c r="D18" s="34"/>
      <c r="E18" s="28" t="s">
        <v>308</v>
      </c>
      <c r="F18" s="34"/>
      <c r="G18" s="34"/>
      <c r="H18" s="34"/>
      <c r="I18" s="34"/>
      <c r="J18" s="35"/>
    </row>
    <row r="19" spans="1:16" x14ac:dyDescent="0.25">
      <c r="A19" s="26" t="s">
        <v>56</v>
      </c>
      <c r="B19" s="33"/>
      <c r="C19" s="34"/>
      <c r="D19" s="34"/>
      <c r="E19" s="40" t="s">
        <v>302</v>
      </c>
      <c r="F19" s="34"/>
      <c r="G19" s="34"/>
      <c r="H19" s="34"/>
      <c r="I19" s="34"/>
      <c r="J19" s="35"/>
    </row>
    <row r="20" spans="1:16" ht="30" x14ac:dyDescent="0.25">
      <c r="A20" s="26" t="s">
        <v>36</v>
      </c>
      <c r="B20" s="36"/>
      <c r="C20" s="37"/>
      <c r="D20" s="37"/>
      <c r="E20" s="28" t="s">
        <v>99</v>
      </c>
      <c r="F20" s="37"/>
      <c r="G20" s="37"/>
      <c r="H20" s="37"/>
      <c r="I20" s="37"/>
      <c r="J20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SO 000SO 000.a</vt:lpstr>
      <vt:lpstr>SO 000SO 000.b</vt:lpstr>
      <vt:lpstr>SO 203</vt:lpstr>
      <vt:lpstr>SO 203.1</vt:lpstr>
      <vt:lpstr>SO 901.1</vt:lpstr>
      <vt:lpstr>SO 901.2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Valentová Gabriela</cp:lastModifiedBy>
  <dcterms:created xsi:type="dcterms:W3CDTF">2026-02-11T10:56:12Z</dcterms:created>
  <dcterms:modified xsi:type="dcterms:W3CDTF">2026-02-16T10:13:13Z</dcterms:modified>
</cp:coreProperties>
</file>